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DICIEMBRE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Pagados'!$B$1:$AZ$128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Pagados'!$D$1:$D$125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24" i="4" l="1"/>
  <c r="AY124" i="4" l="1"/>
  <c r="AK124" i="4" l="1"/>
  <c r="AX124" i="4"/>
  <c r="AJ124" i="4" l="1"/>
  <c r="AW124" i="4"/>
  <c r="AI124" i="4" l="1"/>
  <c r="AV124" i="4"/>
  <c r="AH124" i="4" l="1"/>
  <c r="AU124" i="4"/>
  <c r="AT124" i="4" l="1"/>
  <c r="AG124" i="4"/>
  <c r="AR61" i="4" l="1"/>
  <c r="AR59" i="4" l="1"/>
  <c r="AF124" i="4" l="1"/>
  <c r="AS124" i="4"/>
  <c r="AE124" i="4" l="1"/>
  <c r="AR124" i="4"/>
  <c r="AQ124" i="4" l="1"/>
  <c r="AD124" i="4"/>
  <c r="AP124" i="4" l="1"/>
  <c r="AC124" i="4"/>
  <c r="AO124" i="4" l="1"/>
  <c r="AB124" i="4"/>
  <c r="AZ124" i="4" l="1"/>
  <c r="AN124" i="4"/>
  <c r="AM124" i="4"/>
  <c r="AA124" i="4"/>
  <c r="Z124" i="4" l="1"/>
  <c r="Y124" i="4"/>
  <c r="W124" i="4" l="1"/>
  <c r="O61" i="4" l="1"/>
  <c r="V124" i="4" l="1"/>
  <c r="U124" i="4"/>
  <c r="X124" i="4" l="1"/>
  <c r="T124" i="4" l="1"/>
  <c r="S124" i="4"/>
  <c r="R118" i="4" l="1"/>
  <c r="R107" i="4"/>
  <c r="R94" i="4"/>
  <c r="R61" i="4"/>
  <c r="R51" i="4"/>
  <c r="R47" i="4"/>
  <c r="R26" i="4"/>
  <c r="R23" i="4"/>
  <c r="R16" i="4"/>
  <c r="R11" i="4"/>
  <c r="Q118" i="4"/>
  <c r="Q107" i="4"/>
  <c r="Q94" i="4"/>
  <c r="Q61" i="4"/>
  <c r="Q51" i="4"/>
  <c r="Q47" i="4"/>
  <c r="Q26" i="4"/>
  <c r="Q23" i="4"/>
  <c r="Q16" i="4"/>
  <c r="Q11" i="4"/>
  <c r="Q9" i="4" l="1"/>
  <c r="Q59" i="4" l="1"/>
  <c r="Q124" i="4" s="1"/>
  <c r="R59" i="4" l="1"/>
  <c r="R9" i="4"/>
  <c r="R124" i="4" l="1"/>
  <c r="O26" i="4"/>
  <c r="P11" i="4"/>
  <c r="O11" i="4"/>
  <c r="P118" i="4"/>
  <c r="O118" i="4"/>
  <c r="M118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4" i="4"/>
  <c r="F94" i="4"/>
  <c r="G94" i="4"/>
  <c r="H94" i="4"/>
  <c r="I94" i="4"/>
  <c r="J94" i="4"/>
  <c r="K94" i="4"/>
  <c r="L94" i="4"/>
  <c r="M94" i="4"/>
  <c r="N94" i="4"/>
  <c r="O94" i="4"/>
  <c r="P94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E118" i="4"/>
  <c r="F118" i="4"/>
  <c r="G118" i="4"/>
  <c r="H118" i="4"/>
  <c r="I118" i="4"/>
  <c r="J118" i="4"/>
  <c r="K118" i="4"/>
  <c r="L118" i="4"/>
  <c r="N118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4" i="4" l="1"/>
  <c r="E124" i="4"/>
  <c r="M124" i="4"/>
  <c r="K124" i="4"/>
  <c r="L124" i="4"/>
  <c r="F124" i="4"/>
  <c r="N124" i="4"/>
  <c r="H124" i="4"/>
  <c r="O124" i="4"/>
  <c r="G124" i="4"/>
  <c r="J124" i="4"/>
  <c r="P124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<sst xmlns="http://schemas.openxmlformats.org/spreadsheetml/2006/main" count="156" uniqueCount="137">
  <si>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</si>
  <si>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</si>
  <si>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</si>
  <si>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</si>
  <si>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</si>
  <si>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</si>
  <si>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</si>
  <si>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</si>
  <si>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</si>
  <si>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</si>
  <si>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</si>
  <si>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</si>
  <si>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</si>
  <si>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</si>
  <si>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</si>
  <si>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</si>
  <si>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</si>
  <si>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</si>
  <si>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</si>
  <si>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</si>
  <si>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</si>
  <si>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</si>
  <si>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</si>
  <si>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</si>
  <si>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</si>
  <si>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</si>
  <si>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</si>
  <si>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</si>
  <si>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</si>
  <si>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</si>
  <si>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</si>
  <si>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</si>
  <si>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</si>
  <si>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</si>
  <si>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</si>
  <si>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</si>
  <si>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</si>
  <si>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</si>
  <si>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</si>
  <si>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</si>
  <si>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</si>
  <si>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</si>
  <si>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</si>
  <si>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</si>
  <si>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</si>
  <si>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</si>
  <si>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</si>
  <si>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</si>
  <si>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</si>
  <si>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</si>
  <si>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</si>
  <si>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</si>
  <si>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</si>
  <si>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</si>
  <si>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</si>
  <si>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</si>
  <si>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</si>
  <si>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</si>
  <si>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</si>
  <si>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</si>
  <si>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</si>
  <si>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</si>
  <si>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</si>
  <si>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</si>
  <si>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</si>
  <si>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</si>
  <si>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</si>
  <si>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</si>
  <si>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</si>
  <si>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</si>
  <si>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</si>
  <si>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</si>
  <si>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</si>
  <si>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</si>
  <si>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</si>
  <si>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</si>
  <si>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</si>
  <si>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</si>
  <si>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</si>
  <si>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</si>
  <si>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</si>
  <si>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</si>
  <si>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</si>
  <si>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</si>
  <si>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</si>
  <si>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</si>
  <si>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</si>
  <si>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</si>
  <si>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</si>
  <si>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</si>
  <si>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</si>
  <si>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</si>
  <si>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ACUMULADA</t>
  </si>
  <si>
    <t>Interés (*) ACUMULADO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</si>
  <si>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</si>
  <si>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</si>
  <si>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</si>
  <si>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</si>
  <si>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</si>
  <si>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</si>
  <si>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</si>
  <si>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</si>
  <si>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</si>
  <si>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</si>
  <si>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</si>
  <si>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Amortización Enero</t>
  </si>
  <si>
    <t>Interés (*) Enero</t>
  </si>
  <si>
    <t>Título Internacional vto. 2025 (Ex PDCAR 2021)</t>
  </si>
  <si>
    <t>Título Internacional vto. 2027 (Ex PDCAR 2024)</t>
  </si>
  <si>
    <t>Título Internacional vto. 2029 (Ex PDCAR 2027)</t>
  </si>
  <si>
    <t>Interés (*) Febrero</t>
  </si>
  <si>
    <t>Amortización Febrero</t>
  </si>
  <si>
    <t>Amortización Marzo</t>
  </si>
  <si>
    <t>Interés (*) Marzo</t>
  </si>
  <si>
    <t>FIDA 1744 - PRODECCA</t>
  </si>
  <si>
    <t>Interés (*) Abril</t>
  </si>
  <si>
    <t xml:space="preserve">Servicios de Deuda Pagados año 2010 a 2021 - Consolidado </t>
  </si>
  <si>
    <t>Amortización Mayo</t>
  </si>
  <si>
    <t>Amortización Abril</t>
  </si>
  <si>
    <t>Interés (*) Mayo</t>
  </si>
  <si>
    <t>Interés (*) Junio</t>
  </si>
  <si>
    <t>Amortización Junio</t>
  </si>
  <si>
    <t>BID 2929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</si>
  <si>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</si>
  <si>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</si>
  <si>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</si>
  <si>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</si>
  <si>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</si>
  <si>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</si>
  <si>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Interés (*) Octubre</t>
  </si>
  <si>
    <t>Amortización Octubre</t>
  </si>
  <si>
    <t>Interés (*) Noviembre</t>
  </si>
  <si>
    <t>Amortización Noviembre</t>
  </si>
  <si>
    <t>Interés (*) Diciembre</t>
  </si>
  <si>
    <t>(**) Pagado a Diciembre 2021</t>
  </si>
  <si>
    <t>Amortización Diciembre</t>
  </si>
  <si>
    <t>CAF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</si>
</sst>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23" fillId="24" borderId="22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A128"/>
  <sheetViews>
    <sheetView showGridLines="0" tabSelected="1" view="pageBreakPreview" zoomScaleNormal="100" zoomScaleSheetLayoutView="100" workbookViewId="0">
      <pane xSplit="4" ySplit="8" topLeftCell="Z9" activePane="bottomRight" state="frozen"/>
      <selection activeCell="B65" sqref="B65"/>
      <selection pane="topRight" activeCell="B65" sqref="B65"/>
      <selection pane="bottomLeft" activeCell="B65" sqref="B65"/>
      <selection pane="bottomRight" activeCell="AA9" sqref="AA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6" width="11.7109375" style="5" bestFit="1" customWidth="1"/>
    <col min="27" max="27" width="16.5703125" style="5" bestFit="1" customWidth="1"/>
    <col min="28" max="38" width="16.5703125" style="5" customWidth="1"/>
    <col min="39" max="39" width="22.140625" style="5" bestFit="1" customWidth="1"/>
    <col min="40" max="40" width="11.7109375" style="5" bestFit="1" customWidth="1"/>
    <col min="41" max="51" width="11.7109375" style="5" customWidth="1"/>
    <col min="52" max="53" width="11.7109375" style="5" bestFit="1" customWidth="1"/>
    <col min="54" max="16384" width="10.7109375" style="5"/>
  </cols>
  <sheetData>
    <row r="1" spans="2:53" s="3" customFormat="1" ht="18.75" customHeight="1" x14ac:dyDescent="0.2">
      <c r="B1" s="2"/>
      <c r="D1" s="1" t="s">
        <v>18</v>
      </c>
      <c r="O1" s="40"/>
      <c r="P1" s="40"/>
    </row>
    <row r="2" spans="2:53" s="3" customFormat="1" ht="18.75" customHeight="1" x14ac:dyDescent="0.2">
      <c r="B2" s="2"/>
      <c r="D2" s="1" t="s">
        <v>19</v>
      </c>
      <c r="O2" s="40"/>
      <c r="P2" s="40"/>
    </row>
    <row r="3" spans="2:53" s="3" customFormat="1" ht="18.75" customHeight="1" x14ac:dyDescent="0.2">
      <c r="B3" s="2"/>
      <c r="D3" s="1" t="s">
        <v>20</v>
      </c>
      <c r="O3" s="40"/>
      <c r="P3" s="40"/>
    </row>
    <row r="4" spans="2:53" s="3" customFormat="1" ht="18.75" customHeight="1" x14ac:dyDescent="0.3">
      <c r="B4" s="2"/>
      <c r="D4" s="4" t="s">
        <v>116</v>
      </c>
      <c r="O4" s="40"/>
      <c r="P4" s="40"/>
    </row>
    <row r="5" spans="2:53" s="3" customFormat="1" ht="18.75" customHeight="1" thickBot="1" x14ac:dyDescent="0.35">
      <c r="B5" s="2"/>
      <c r="D5" s="4"/>
      <c r="O5" s="40"/>
      <c r="P5" s="40"/>
    </row>
    <row r="6" spans="2:53" ht="13.5" customHeight="1" thickBot="1" x14ac:dyDescent="0.25">
      <c r="D6" s="6"/>
      <c r="E6" s="59">
        <v>2010</v>
      </c>
      <c r="F6" s="61"/>
      <c r="G6" s="59">
        <v>2011</v>
      </c>
      <c r="H6" s="61"/>
      <c r="I6" s="59">
        <v>2012</v>
      </c>
      <c r="J6" s="61"/>
      <c r="K6" s="59">
        <v>2013</v>
      </c>
      <c r="L6" s="61"/>
      <c r="M6" s="59">
        <v>2014</v>
      </c>
      <c r="N6" s="61"/>
      <c r="O6" s="62">
        <v>2015</v>
      </c>
      <c r="P6" s="60"/>
      <c r="Q6" s="59">
        <v>2016</v>
      </c>
      <c r="R6" s="60"/>
      <c r="S6" s="59">
        <v>2017</v>
      </c>
      <c r="T6" s="60"/>
      <c r="U6" s="59">
        <v>2018</v>
      </c>
      <c r="V6" s="60"/>
      <c r="W6" s="59">
        <v>2019</v>
      </c>
      <c r="X6" s="63"/>
      <c r="Y6" s="59">
        <v>2020</v>
      </c>
      <c r="Z6" s="61"/>
      <c r="AA6" s="59">
        <v>2021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2:53" s="8" customFormat="1" ht="12" thickBot="1" x14ac:dyDescent="0.25">
      <c r="B7" s="56" t="s">
        <v>21</v>
      </c>
      <c r="C7" s="57"/>
      <c r="D7" s="58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105</v>
      </c>
      <c r="AB7" s="7" t="s">
        <v>111</v>
      </c>
      <c r="AC7" s="7" t="s">
        <v>112</v>
      </c>
      <c r="AD7" s="7" t="s">
        <v>118</v>
      </c>
      <c r="AE7" s="7" t="s">
        <v>117</v>
      </c>
      <c r="AF7" s="7" t="s">
        <v>121</v>
      </c>
      <c r="AG7" s="7" t="s">
        <v>124</v>
      </c>
      <c r="AH7" s="7" t="s">
        <v>126</v>
      </c>
      <c r="AI7" s="7" t="s">
        <v>128</v>
      </c>
      <c r="AJ7" s="7" t="s">
        <v>130</v>
      </c>
      <c r="AK7" s="7" t="s">
        <v>132</v>
      </c>
      <c r="AL7" s="7" t="s">
        <v>135</v>
      </c>
      <c r="AM7" s="7" t="s">
        <v>92</v>
      </c>
      <c r="AN7" s="7" t="s">
        <v>106</v>
      </c>
      <c r="AO7" s="7" t="s">
        <v>110</v>
      </c>
      <c r="AP7" s="7" t="s">
        <v>113</v>
      </c>
      <c r="AQ7" s="7" t="s">
        <v>115</v>
      </c>
      <c r="AR7" s="7" t="s">
        <v>119</v>
      </c>
      <c r="AS7" s="7" t="s">
        <v>120</v>
      </c>
      <c r="AT7" s="7" t="s">
        <v>123</v>
      </c>
      <c r="AU7" s="7" t="s">
        <v>125</v>
      </c>
      <c r="AV7" s="7" t="s">
        <v>127</v>
      </c>
      <c r="AW7" s="7" t="s">
        <v>129</v>
      </c>
      <c r="AX7" s="7" t="s">
        <v>131</v>
      </c>
      <c r="AY7" s="7" t="s">
        <v>133</v>
      </c>
      <c r="AZ7" s="7" t="s">
        <v>93</v>
      </c>
    </row>
    <row r="8" spans="2:53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2:53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323467993.35000002</v>
      </c>
      <c r="AB9" s="47">
        <v>330666300.08000004</v>
      </c>
      <c r="AC9" s="47">
        <v>360419026.31000006</v>
      </c>
      <c r="AD9" s="47">
        <v>344956992.12</v>
      </c>
      <c r="AE9" s="47">
        <v>354288334.72000003</v>
      </c>
      <c r="AF9" s="47">
        <v>382273264.12415934</v>
      </c>
      <c r="AG9" s="47">
        <v>364279160.97999996</v>
      </c>
      <c r="AH9" s="47">
        <v>371842289.53000003</v>
      </c>
      <c r="AI9" s="47">
        <v>405162156.88824934</v>
      </c>
      <c r="AJ9" s="47">
        <v>385761524.26753366</v>
      </c>
      <c r="AK9" s="47">
        <v>394986898.61000001</v>
      </c>
      <c r="AL9" s="47">
        <v>651847683.0352</v>
      </c>
      <c r="AM9" s="47">
        <v>4669951624.0165157</v>
      </c>
      <c r="AN9" s="47">
        <v>66996663.629999995</v>
      </c>
      <c r="AO9" s="47">
        <v>62123457.710000001</v>
      </c>
      <c r="AP9" s="47">
        <v>418721909.43400002</v>
      </c>
      <c r="AQ9" s="47">
        <v>62738938.659999996</v>
      </c>
      <c r="AR9" s="47">
        <v>64132592.760000005</v>
      </c>
      <c r="AS9" s="47">
        <v>314409002.35777342</v>
      </c>
      <c r="AT9" s="47">
        <v>58317395.280000001</v>
      </c>
      <c r="AU9" s="47">
        <v>58174317.560000002</v>
      </c>
      <c r="AV9" s="47">
        <v>247170016.1339691</v>
      </c>
      <c r="AW9" s="47">
        <v>51765348.549999997</v>
      </c>
      <c r="AX9" s="47">
        <v>51161776.990000002</v>
      </c>
      <c r="AY9" s="47">
        <v>131429103.13453525</v>
      </c>
      <c r="AZ9" s="47">
        <v>1587140522.1820722</v>
      </c>
      <c r="BA9" s="55"/>
    </row>
    <row r="10" spans="2:53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55"/>
    </row>
    <row r="11" spans="2:53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55"/>
    </row>
    <row r="12" spans="2:53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55"/>
    </row>
    <row r="13" spans="2:53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55"/>
    </row>
    <row r="14" spans="2:53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55"/>
    </row>
    <row r="15" spans="2:53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55"/>
    </row>
    <row r="16" spans="2:53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0</v>
      </c>
      <c r="AB16" s="47">
        <v>0</v>
      </c>
      <c r="AC16" s="47">
        <v>23930555.030000001</v>
      </c>
      <c r="AD16" s="47">
        <v>0</v>
      </c>
      <c r="AE16" s="47">
        <v>0</v>
      </c>
      <c r="AF16" s="47">
        <v>25334827.654159348</v>
      </c>
      <c r="AG16" s="47">
        <v>0</v>
      </c>
      <c r="AH16" s="47">
        <v>0</v>
      </c>
      <c r="AI16" s="47">
        <v>26579555.788249329</v>
      </c>
      <c r="AJ16" s="47">
        <v>0</v>
      </c>
      <c r="AK16" s="47">
        <v>0</v>
      </c>
      <c r="AL16" s="47">
        <v>24842735.7852</v>
      </c>
      <c r="AM16" s="47">
        <v>100687674.2576087</v>
      </c>
      <c r="AN16" s="47">
        <v>0</v>
      </c>
      <c r="AO16" s="47">
        <v>0</v>
      </c>
      <c r="AP16" s="47">
        <v>7190721.1740000006</v>
      </c>
      <c r="AQ16" s="47">
        <v>0</v>
      </c>
      <c r="AR16" s="47">
        <v>0</v>
      </c>
      <c r="AS16" s="47">
        <v>6810584.3877734141</v>
      </c>
      <c r="AT16" s="47">
        <v>0</v>
      </c>
      <c r="AU16" s="47">
        <v>0</v>
      </c>
      <c r="AV16" s="47">
        <v>6564683.8039691234</v>
      </c>
      <c r="AW16" s="47">
        <v>0</v>
      </c>
      <c r="AX16" s="47">
        <v>0</v>
      </c>
      <c r="AY16" s="47">
        <v>6295835.4045352582</v>
      </c>
      <c r="AZ16" s="47">
        <v>26861824.762071945</v>
      </c>
      <c r="BA16" s="55"/>
    </row>
    <row r="17" spans="2:53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55"/>
    </row>
    <row r="18" spans="2:53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0</v>
      </c>
      <c r="AB18" s="48">
        <v>0</v>
      </c>
      <c r="AC18" s="48">
        <v>23930555.030000001</v>
      </c>
      <c r="AD18" s="48">
        <v>0</v>
      </c>
      <c r="AE18" s="48">
        <v>0</v>
      </c>
      <c r="AF18" s="48">
        <v>25334827.654159348</v>
      </c>
      <c r="AG18" s="48">
        <v>0</v>
      </c>
      <c r="AH18" s="48">
        <v>0</v>
      </c>
      <c r="AI18" s="48">
        <v>26579555.788249329</v>
      </c>
      <c r="AJ18" s="48">
        <v>0</v>
      </c>
      <c r="AK18" s="48">
        <v>0</v>
      </c>
      <c r="AL18" s="48">
        <v>24842735.7852</v>
      </c>
      <c r="AM18" s="48">
        <v>100687674.2576087</v>
      </c>
      <c r="AN18" s="48">
        <v>0</v>
      </c>
      <c r="AO18" s="48">
        <v>0</v>
      </c>
      <c r="AP18" s="48">
        <v>7190721.1740000006</v>
      </c>
      <c r="AQ18" s="48">
        <v>0</v>
      </c>
      <c r="AR18" s="48">
        <v>0</v>
      </c>
      <c r="AS18" s="48">
        <v>6810584.3877734141</v>
      </c>
      <c r="AT18" s="48">
        <v>0</v>
      </c>
      <c r="AU18" s="48">
        <v>0</v>
      </c>
      <c r="AV18" s="48">
        <v>6564683.8039691234</v>
      </c>
      <c r="AW18" s="48">
        <v>0</v>
      </c>
      <c r="AX18" s="48">
        <v>0</v>
      </c>
      <c r="AY18" s="48">
        <v>6295835.4045352582</v>
      </c>
      <c r="AZ18" s="48">
        <v>26861824.762071945</v>
      </c>
      <c r="BA18" s="55"/>
    </row>
    <row r="19" spans="2:53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55"/>
    </row>
    <row r="20" spans="2:53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55"/>
    </row>
    <row r="21" spans="2:53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55"/>
    </row>
    <row r="22" spans="2:53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5"/>
    </row>
    <row r="23" spans="2:53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55"/>
    </row>
    <row r="24" spans="2:53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55"/>
    </row>
    <row r="25" spans="2:53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55"/>
    </row>
    <row r="26" spans="2:53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323467993.35000002</v>
      </c>
      <c r="AB26" s="47">
        <v>330666300.08000004</v>
      </c>
      <c r="AC26" s="47">
        <v>336488471.28000003</v>
      </c>
      <c r="AD26" s="47">
        <v>344956992.12</v>
      </c>
      <c r="AE26" s="47">
        <v>354288334.72000003</v>
      </c>
      <c r="AF26" s="47">
        <v>356938436.46999997</v>
      </c>
      <c r="AG26" s="47">
        <v>364279160.97999996</v>
      </c>
      <c r="AH26" s="47">
        <v>371842289.53000003</v>
      </c>
      <c r="AI26" s="47">
        <v>378582601.10000002</v>
      </c>
      <c r="AJ26" s="47">
        <v>385761524.26753366</v>
      </c>
      <c r="AK26" s="47">
        <v>394986898.61000001</v>
      </c>
      <c r="AL26" s="47">
        <v>402892447.25</v>
      </c>
      <c r="AM26" s="47">
        <v>4345151449.7589073</v>
      </c>
      <c r="AN26" s="47">
        <v>66996663.629999995</v>
      </c>
      <c r="AO26" s="47">
        <v>62123457.710000001</v>
      </c>
      <c r="AP26" s="47">
        <v>66614044.150000006</v>
      </c>
      <c r="AQ26" s="47">
        <v>62738938.659999996</v>
      </c>
      <c r="AR26" s="47">
        <v>64132592.760000005</v>
      </c>
      <c r="AS26" s="47">
        <v>60271574.539999999</v>
      </c>
      <c r="AT26" s="47">
        <v>58317395.280000001</v>
      </c>
      <c r="AU26" s="47">
        <v>58174317.560000002</v>
      </c>
      <c r="AV26" s="47">
        <v>53897628.659999996</v>
      </c>
      <c r="AW26" s="47">
        <v>51765348.549999997</v>
      </c>
      <c r="AX26" s="47">
        <v>51161776.990000002</v>
      </c>
      <c r="AY26" s="47">
        <v>48763832.619999997</v>
      </c>
      <c r="AZ26" s="47">
        <v>704957571.10000014</v>
      </c>
      <c r="BA26" s="55"/>
    </row>
    <row r="27" spans="2:53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55"/>
    </row>
    <row r="28" spans="2:53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55"/>
    </row>
    <row r="29" spans="2:53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55"/>
    </row>
    <row r="30" spans="2:53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55"/>
    </row>
    <row r="31" spans="2:53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55"/>
    </row>
    <row r="32" spans="2:53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55"/>
    </row>
    <row r="33" spans="2:53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55"/>
    </row>
    <row r="34" spans="2:53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55"/>
    </row>
    <row r="35" spans="2:53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55"/>
    </row>
    <row r="36" spans="2:53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12994369.859999999</v>
      </c>
      <c r="AB36" s="48">
        <v>12994369.859999999</v>
      </c>
      <c r="AC36" s="48">
        <v>12994369.859999999</v>
      </c>
      <c r="AD36" s="48">
        <v>12994369.859999999</v>
      </c>
      <c r="AE36" s="48">
        <v>12994369.859999999</v>
      </c>
      <c r="AF36" s="48">
        <v>12994369.859999999</v>
      </c>
      <c r="AG36" s="48">
        <v>12994369.859999999</v>
      </c>
      <c r="AH36" s="48">
        <v>12994369.859999999</v>
      </c>
      <c r="AI36" s="48">
        <v>12994369.859999999</v>
      </c>
      <c r="AJ36" s="48">
        <v>12994369.859941177</v>
      </c>
      <c r="AK36" s="48">
        <v>12994369.859999999</v>
      </c>
      <c r="AL36" s="48">
        <v>12994369.859999999</v>
      </c>
      <c r="AM36" s="48">
        <v>155932438.31994116</v>
      </c>
      <c r="AN36" s="48">
        <v>7235760.3200000003</v>
      </c>
      <c r="AO36" s="48">
        <v>6927479.1900000004</v>
      </c>
      <c r="AP36" s="48">
        <v>8099153.9199999999</v>
      </c>
      <c r="AQ36" s="48">
        <v>7298720.5899999999</v>
      </c>
      <c r="AR36" s="48">
        <v>7478147.0099999998</v>
      </c>
      <c r="AS36" s="48">
        <v>7173956.1299999999</v>
      </c>
      <c r="AT36" s="48">
        <v>7111573.9100000001</v>
      </c>
      <c r="AU36" s="48">
        <v>7520339.2400000002</v>
      </c>
      <c r="AV36" s="48">
        <v>6986809.4500000002</v>
      </c>
      <c r="AW36" s="48">
        <v>6693078.2999999998</v>
      </c>
      <c r="AX36" s="48">
        <v>7320684.2199999997</v>
      </c>
      <c r="AY36" s="48">
        <v>7026879.5199999996</v>
      </c>
      <c r="AZ36" s="48">
        <v>86872581.799999997</v>
      </c>
      <c r="BA36" s="55"/>
    </row>
    <row r="37" spans="2:53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55"/>
    </row>
    <row r="38" spans="2:53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55"/>
    </row>
    <row r="39" spans="2:53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81450954.299999997</v>
      </c>
      <c r="AB39" s="48">
        <v>82617781.620000005</v>
      </c>
      <c r="AC39" s="48">
        <v>83789593.810000002</v>
      </c>
      <c r="AD39" s="48">
        <v>85073665.719999999</v>
      </c>
      <c r="AE39" s="48">
        <v>86239865.670000002</v>
      </c>
      <c r="AF39" s="48">
        <v>82028155.159999996</v>
      </c>
      <c r="AG39" s="48">
        <v>83108510.849999994</v>
      </c>
      <c r="AH39" s="48">
        <v>84203078.620000005</v>
      </c>
      <c r="AI39" s="48">
        <v>85311858.5</v>
      </c>
      <c r="AJ39" s="48">
        <v>86435561.070000008</v>
      </c>
      <c r="AK39" s="48">
        <v>87573712.569999993</v>
      </c>
      <c r="AL39" s="48">
        <v>88727023.659999996</v>
      </c>
      <c r="AM39" s="48">
        <v>1016559761.5500002</v>
      </c>
      <c r="AN39" s="48">
        <v>23312956.409999996</v>
      </c>
      <c r="AO39" s="48">
        <v>21798614.439999998</v>
      </c>
      <c r="AP39" s="48">
        <v>21190701.07</v>
      </c>
      <c r="AQ39" s="48">
        <v>23419776.539999999</v>
      </c>
      <c r="AR39" s="48">
        <v>25420193.800000001</v>
      </c>
      <c r="AS39" s="48">
        <v>24828987.039999999</v>
      </c>
      <c r="AT39" s="48">
        <v>24789163.809999999</v>
      </c>
      <c r="AU39" s="48">
        <v>24405113.5</v>
      </c>
      <c r="AV39" s="48">
        <v>24120638.690000001</v>
      </c>
      <c r="AW39" s="48">
        <v>24841962.190000001</v>
      </c>
      <c r="AX39" s="48">
        <v>23537085.190000001</v>
      </c>
      <c r="AY39" s="48">
        <v>24500405.809999999</v>
      </c>
      <c r="AZ39" s="48">
        <v>286165598.49000007</v>
      </c>
      <c r="BA39" s="55"/>
    </row>
    <row r="40" spans="2:53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55"/>
    </row>
    <row r="41" spans="2:53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55"/>
    </row>
    <row r="42" spans="2:53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55"/>
    </row>
    <row r="43" spans="2:53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226522669.19</v>
      </c>
      <c r="AB43" s="48">
        <v>232554148.60000002</v>
      </c>
      <c r="AC43" s="48">
        <v>239704507.61000001</v>
      </c>
      <c r="AD43" s="48">
        <v>246888956.54000002</v>
      </c>
      <c r="AE43" s="48">
        <v>255054099.19</v>
      </c>
      <c r="AF43" s="48">
        <v>261915911.44999999</v>
      </c>
      <c r="AG43" s="48">
        <v>268176280.26999998</v>
      </c>
      <c r="AH43" s="48">
        <v>274644841.05000001</v>
      </c>
      <c r="AI43" s="48">
        <v>280276372.74000001</v>
      </c>
      <c r="AJ43" s="48">
        <v>286331593.33759248</v>
      </c>
      <c r="AK43" s="48">
        <v>294418816.18000001</v>
      </c>
      <c r="AL43" s="48">
        <v>301171053.73000002</v>
      </c>
      <c r="AM43" s="48">
        <v>3167659249.8889656</v>
      </c>
      <c r="AN43" s="48">
        <v>36447946.899999999</v>
      </c>
      <c r="AO43" s="48">
        <v>33397364.080000002</v>
      </c>
      <c r="AP43" s="48">
        <v>37324189.160000004</v>
      </c>
      <c r="AQ43" s="48">
        <v>32020441.529999997</v>
      </c>
      <c r="AR43" s="48">
        <v>31234251.949999999</v>
      </c>
      <c r="AS43" s="48">
        <v>28268631.370000001</v>
      </c>
      <c r="AT43" s="48">
        <v>26416657.560000002</v>
      </c>
      <c r="AU43" s="48">
        <v>26248864.82</v>
      </c>
      <c r="AV43" s="48">
        <v>22790180.52</v>
      </c>
      <c r="AW43" s="48">
        <v>20230308.059999999</v>
      </c>
      <c r="AX43" s="48">
        <v>20304007.580000002</v>
      </c>
      <c r="AY43" s="48">
        <v>17236547.289999999</v>
      </c>
      <c r="AZ43" s="48">
        <v>331919390.81</v>
      </c>
      <c r="BA43" s="55"/>
    </row>
    <row r="44" spans="2:53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2500000</v>
      </c>
      <c r="AB44" s="48">
        <v>2500000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5000000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55"/>
    </row>
    <row r="45" spans="2:53" s="24" customFormat="1" ht="12" customHeight="1" outlineLevel="2" x14ac:dyDescent="0.2">
      <c r="B45" s="21"/>
      <c r="C45" s="22"/>
      <c r="D45" s="51" t="s">
        <v>98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55"/>
    </row>
    <row r="46" spans="2:53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55"/>
    </row>
    <row r="47" spans="2:53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55"/>
    </row>
    <row r="48" spans="2:53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55"/>
    </row>
    <row r="49" spans="2:53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55"/>
    </row>
    <row r="50" spans="2:53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55"/>
    </row>
    <row r="51" spans="2:53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55"/>
    </row>
    <row r="52" spans="2:53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55"/>
    </row>
    <row r="53" spans="2:53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55"/>
    </row>
    <row r="54" spans="2:53" s="24" customFormat="1" ht="12" customHeight="1" outlineLevel="2" x14ac:dyDescent="0.2">
      <c r="B54" s="21"/>
      <c r="C54" s="22" t="s">
        <v>102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55"/>
    </row>
    <row r="55" spans="2:53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55"/>
    </row>
    <row r="56" spans="2:53" s="24" customFormat="1" ht="12" customHeight="1" x14ac:dyDescent="0.2">
      <c r="B56" s="21"/>
      <c r="C56" s="22" t="s">
        <v>103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224112500</v>
      </c>
      <c r="AM56" s="47">
        <v>224112500</v>
      </c>
      <c r="AN56" s="47">
        <v>0</v>
      </c>
      <c r="AO56" s="47">
        <v>0</v>
      </c>
      <c r="AP56" s="47">
        <v>344917144.11000001</v>
      </c>
      <c r="AQ56" s="47">
        <v>0</v>
      </c>
      <c r="AR56" s="47">
        <v>0</v>
      </c>
      <c r="AS56" s="47">
        <v>247326843.43000001</v>
      </c>
      <c r="AT56" s="47">
        <v>0</v>
      </c>
      <c r="AU56" s="47">
        <v>0</v>
      </c>
      <c r="AV56" s="47">
        <v>186707703.66999999</v>
      </c>
      <c r="AW56" s="47">
        <v>0</v>
      </c>
      <c r="AX56" s="47">
        <v>0</v>
      </c>
      <c r="AY56" s="47">
        <v>76369435.109999999</v>
      </c>
      <c r="AZ56" s="47">
        <v>855321126.31999993</v>
      </c>
      <c r="BA56" s="55"/>
    </row>
    <row r="57" spans="2:53" s="24" customFormat="1" ht="12" customHeight="1" x14ac:dyDescent="0.2">
      <c r="B57" s="21"/>
      <c r="C57" s="22"/>
      <c r="D57" s="25" t="s">
        <v>101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224112500</v>
      </c>
      <c r="AM57" s="48">
        <v>224112500</v>
      </c>
      <c r="AN57" s="48">
        <v>0</v>
      </c>
      <c r="AO57" s="48">
        <v>0</v>
      </c>
      <c r="AP57" s="48">
        <v>344917144.11000001</v>
      </c>
      <c r="AQ57" s="48">
        <v>0</v>
      </c>
      <c r="AR57" s="48">
        <v>0</v>
      </c>
      <c r="AS57" s="48">
        <v>247326843.43000001</v>
      </c>
      <c r="AT57" s="48">
        <v>0</v>
      </c>
      <c r="AU57" s="48">
        <v>0</v>
      </c>
      <c r="AV57" s="48">
        <v>186707703.66999999</v>
      </c>
      <c r="AW57" s="48">
        <v>0</v>
      </c>
      <c r="AX57" s="48">
        <v>0</v>
      </c>
      <c r="AY57" s="48">
        <v>76369435.109999999</v>
      </c>
      <c r="AZ57" s="48">
        <v>855321126.31999993</v>
      </c>
      <c r="BA57" s="55"/>
    </row>
    <row r="58" spans="2:53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55"/>
    </row>
    <row r="59" spans="2:53" s="13" customFormat="1" ht="12" customHeight="1" outlineLevel="1" x14ac:dyDescent="0.2">
      <c r="B59" s="14" t="s">
        <v>42</v>
      </c>
      <c r="C59" s="15"/>
      <c r="D59" s="16"/>
      <c r="E59" s="17">
        <f>+E61+E94+E107</f>
        <v>381146621.58684361</v>
      </c>
      <c r="F59" s="18">
        <f>+F61+F94+F107</f>
        <v>153393683.61339355</v>
      </c>
      <c r="G59" s="17">
        <f t="shared" ref="G59:R59" si="11">+G61+G94+G107+G118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1138861920.8137999</v>
      </c>
      <c r="AB59" s="47">
        <v>599991802.62954807</v>
      </c>
      <c r="AC59" s="47">
        <v>76837347.729200006</v>
      </c>
      <c r="AD59" s="47">
        <v>1254460829.6159685</v>
      </c>
      <c r="AE59" s="47">
        <v>4746073982.4300003</v>
      </c>
      <c r="AF59" s="47">
        <v>96237065.659999996</v>
      </c>
      <c r="AG59" s="47">
        <v>908069719.13059998</v>
      </c>
      <c r="AH59" s="47">
        <v>660117860.08527756</v>
      </c>
      <c r="AI59" s="47">
        <v>876082270.66250002</v>
      </c>
      <c r="AJ59" s="47">
        <v>944556569.20140004</v>
      </c>
      <c r="AK59" s="47">
        <v>2027344118.78</v>
      </c>
      <c r="AL59" s="47">
        <v>535181794.49999994</v>
      </c>
      <c r="AM59" s="47">
        <v>13863815281.219999</v>
      </c>
      <c r="AN59" s="47">
        <v>3564185379.0577002</v>
      </c>
      <c r="AO59" s="47">
        <v>35850562.907251909</v>
      </c>
      <c r="AP59" s="47">
        <v>25740292.342399996</v>
      </c>
      <c r="AQ59" s="47">
        <v>452809877.4568851</v>
      </c>
      <c r="AR59" s="47">
        <f>+AR61+AR94+AR107</f>
        <v>1124761657.75</v>
      </c>
      <c r="AS59" s="47">
        <v>843081432.43470001</v>
      </c>
      <c r="AT59" s="47">
        <v>1021188765.9534</v>
      </c>
      <c r="AU59" s="47">
        <v>19611715.071686398</v>
      </c>
      <c r="AV59" s="47">
        <v>129710131.94497411</v>
      </c>
      <c r="AW59" s="47">
        <v>351388247.94959998</v>
      </c>
      <c r="AX59" s="47">
        <v>1895709330.8999999</v>
      </c>
      <c r="AY59" s="47">
        <v>2023637303.5192714</v>
      </c>
      <c r="AZ59" s="47">
        <v>11487674697.287281</v>
      </c>
      <c r="BA59" s="55"/>
    </row>
    <row r="60" spans="2:53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55"/>
    </row>
    <row r="61" spans="2:53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SUM(E62:E86)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238268126.39379999</v>
      </c>
      <c r="AB61" s="47">
        <v>599991802.62954807</v>
      </c>
      <c r="AC61" s="47">
        <v>76837347.729200006</v>
      </c>
      <c r="AD61" s="47">
        <v>10692044.5112</v>
      </c>
      <c r="AE61" s="47">
        <v>4746073982.4300003</v>
      </c>
      <c r="AF61" s="47">
        <v>96237065.659999996</v>
      </c>
      <c r="AG61" s="47">
        <v>2913469.1305999998</v>
      </c>
      <c r="AH61" s="47">
        <v>660117860.08527756</v>
      </c>
      <c r="AI61" s="47">
        <v>349046340.95999998</v>
      </c>
      <c r="AJ61" s="47">
        <v>11415944.201400001</v>
      </c>
      <c r="AK61" s="47">
        <v>2027344118.78</v>
      </c>
      <c r="AL61" s="47">
        <v>7158200</v>
      </c>
      <c r="AM61" s="47">
        <v>8826096302.5</v>
      </c>
      <c r="AN61" s="47">
        <v>40511560.731700003</v>
      </c>
      <c r="AO61" s="47">
        <v>35346472.527251907</v>
      </c>
      <c r="AP61" s="47">
        <v>25190292.782399997</v>
      </c>
      <c r="AQ61" s="47">
        <v>1861053.394377985</v>
      </c>
      <c r="AR61" s="47">
        <f>SUM(AR62:AR92)</f>
        <v>614737093.10000002</v>
      </c>
      <c r="AS61" s="47">
        <v>75142523.404700011</v>
      </c>
      <c r="AT61" s="47">
        <v>2254395.7834000001</v>
      </c>
      <c r="AU61" s="47">
        <v>19035490.841686398</v>
      </c>
      <c r="AV61" s="47">
        <v>67156335.280000001</v>
      </c>
      <c r="AW61" s="47">
        <v>1753754.2696000002</v>
      </c>
      <c r="AX61" s="47">
        <v>592162193.78999996</v>
      </c>
      <c r="AY61" s="47">
        <v>46030808.159000002</v>
      </c>
      <c r="AZ61" s="47">
        <v>1521181974.049</v>
      </c>
      <c r="BA61" s="55"/>
    </row>
    <row r="62" spans="2:53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55"/>
    </row>
    <row r="63" spans="2:53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55"/>
    </row>
    <row r="64" spans="2:53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55"/>
    </row>
    <row r="65" spans="2:53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55"/>
    </row>
    <row r="66" spans="2:53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0</v>
      </c>
      <c r="AB66" s="48">
        <v>591879155.38264811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651280302.99837756</v>
      </c>
      <c r="AI66" s="48">
        <v>0</v>
      </c>
      <c r="AJ66" s="48">
        <v>0</v>
      </c>
      <c r="AK66" s="48">
        <v>0</v>
      </c>
      <c r="AL66" s="48">
        <v>0</v>
      </c>
      <c r="AM66" s="48">
        <v>1243159458.3800001</v>
      </c>
      <c r="AN66" s="48">
        <v>0</v>
      </c>
      <c r="AO66" s="48">
        <v>32090944.80735191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17837765.110986397</v>
      </c>
      <c r="AV66" s="48">
        <v>0</v>
      </c>
      <c r="AW66" s="48">
        <v>0</v>
      </c>
      <c r="AX66" s="48">
        <v>0</v>
      </c>
      <c r="AY66" s="48">
        <v>0</v>
      </c>
      <c r="AZ66" s="48">
        <v>49928709.920000002</v>
      </c>
      <c r="BA66" s="55"/>
    </row>
    <row r="67" spans="2:53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55"/>
    </row>
    <row r="68" spans="2:53" s="24" customFormat="1" ht="12" customHeight="1" outlineLevel="2" x14ac:dyDescent="0.2">
      <c r="B68" s="21"/>
      <c r="C68" s="22"/>
      <c r="D68" s="25" t="s">
        <v>94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0</v>
      </c>
      <c r="AB68" s="48">
        <v>8112647.2468999997</v>
      </c>
      <c r="AC68" s="48">
        <v>0</v>
      </c>
      <c r="AD68" s="48">
        <v>8039911.8911999995</v>
      </c>
      <c r="AE68" s="48">
        <v>0</v>
      </c>
      <c r="AF68" s="48">
        <v>0</v>
      </c>
      <c r="AG68" s="48">
        <v>0</v>
      </c>
      <c r="AH68" s="48">
        <v>8837557.0868999995</v>
      </c>
      <c r="AI68" s="48">
        <v>0</v>
      </c>
      <c r="AJ68" s="48">
        <v>8581259.0514000002</v>
      </c>
      <c r="AK68" s="48">
        <v>0</v>
      </c>
      <c r="AL68" s="48">
        <v>0</v>
      </c>
      <c r="AM68" s="48">
        <v>33571375.269999996</v>
      </c>
      <c r="AN68" s="48">
        <v>0</v>
      </c>
      <c r="AO68" s="48">
        <v>661298.11990000005</v>
      </c>
      <c r="AP68" s="48">
        <v>0</v>
      </c>
      <c r="AQ68" s="48">
        <v>1747511.3326000001</v>
      </c>
      <c r="AR68" s="48">
        <v>0</v>
      </c>
      <c r="AS68" s="48">
        <v>0</v>
      </c>
      <c r="AT68" s="48">
        <v>0</v>
      </c>
      <c r="AU68" s="48">
        <v>484825.52620000002</v>
      </c>
      <c r="AV68" s="48">
        <v>0</v>
      </c>
      <c r="AW68" s="48">
        <v>1653406.3156000003</v>
      </c>
      <c r="AX68" s="48">
        <v>0</v>
      </c>
      <c r="AY68" s="48">
        <v>0</v>
      </c>
      <c r="AZ68" s="48">
        <v>4547041.3</v>
      </c>
      <c r="BA68" s="55"/>
    </row>
    <row r="69" spans="2:53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0</v>
      </c>
      <c r="AB69" s="48">
        <v>0</v>
      </c>
      <c r="AC69" s="48">
        <v>0</v>
      </c>
      <c r="AD69" s="48">
        <v>0</v>
      </c>
      <c r="AE69" s="48">
        <v>307776168.20999998</v>
      </c>
      <c r="AF69" s="48">
        <v>96237065.659999996</v>
      </c>
      <c r="AG69" s="48">
        <v>0</v>
      </c>
      <c r="AH69" s="48">
        <v>0</v>
      </c>
      <c r="AI69" s="48">
        <v>0</v>
      </c>
      <c r="AJ69" s="48">
        <v>0</v>
      </c>
      <c r="AK69" s="48">
        <v>429376980.06999999</v>
      </c>
      <c r="AL69" s="48">
        <v>0</v>
      </c>
      <c r="AM69" s="48">
        <v>833390213.94000006</v>
      </c>
      <c r="AN69" s="48">
        <v>0</v>
      </c>
      <c r="AO69" s="48">
        <v>0</v>
      </c>
      <c r="AP69" s="48">
        <v>0</v>
      </c>
      <c r="AQ69" s="48">
        <v>0</v>
      </c>
      <c r="AR69" s="48">
        <v>151352746.46000001</v>
      </c>
      <c r="AS69" s="48">
        <v>47325770.170000002</v>
      </c>
      <c r="AT69" s="48">
        <v>0</v>
      </c>
      <c r="AU69" s="48">
        <v>0</v>
      </c>
      <c r="AV69" s="48">
        <v>0</v>
      </c>
      <c r="AW69" s="48">
        <v>0</v>
      </c>
      <c r="AX69" s="48">
        <v>205207855.31</v>
      </c>
      <c r="AY69" s="48">
        <v>0</v>
      </c>
      <c r="AZ69" s="48">
        <v>403886371.94</v>
      </c>
      <c r="BA69" s="55"/>
    </row>
    <row r="70" spans="2:53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55"/>
    </row>
    <row r="71" spans="2:53" s="24" customFormat="1" ht="12" customHeight="1" outlineLevel="2" x14ac:dyDescent="0.2">
      <c r="B71" s="21"/>
      <c r="C71" s="22"/>
      <c r="D71" s="25" t="s">
        <v>100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/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202291.28149999998</v>
      </c>
      <c r="AO71" s="48"/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712900.20449999999</v>
      </c>
      <c r="AV71" s="48">
        <v>0</v>
      </c>
      <c r="AW71" s="48">
        <v>0</v>
      </c>
      <c r="AX71" s="48">
        <v>0</v>
      </c>
      <c r="AY71" s="48">
        <v>0</v>
      </c>
      <c r="AZ71" s="48">
        <v>915191.48</v>
      </c>
      <c r="BA71" s="55"/>
    </row>
    <row r="72" spans="2:53" s="24" customFormat="1" ht="12" customHeight="1" outlineLevel="2" x14ac:dyDescent="0.2">
      <c r="B72" s="21"/>
      <c r="C72" s="22"/>
      <c r="D72" s="25" t="s">
        <v>122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/>
      <c r="AO72" s="48"/>
      <c r="AP72" s="48"/>
      <c r="AQ72" s="48"/>
      <c r="AR72" s="48"/>
      <c r="AS72" s="48"/>
      <c r="AT72" s="48"/>
      <c r="AU72" s="48"/>
      <c r="AV72" s="48">
        <v>80724.399999999994</v>
      </c>
      <c r="AW72" s="48">
        <v>0</v>
      </c>
      <c r="AX72" s="48">
        <v>0</v>
      </c>
      <c r="AY72" s="48">
        <v>0</v>
      </c>
      <c r="AZ72" s="48">
        <v>80724.399999999994</v>
      </c>
      <c r="BA72" s="55"/>
    </row>
    <row r="73" spans="2:53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55"/>
    </row>
    <row r="74" spans="2:53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55"/>
    </row>
    <row r="75" spans="2:53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55"/>
    </row>
    <row r="76" spans="2:53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55"/>
    </row>
    <row r="77" spans="2:53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55"/>
    </row>
    <row r="78" spans="2:53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55"/>
    </row>
    <row r="79" spans="2:53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55"/>
    </row>
    <row r="80" spans="2:53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55"/>
    </row>
    <row r="81" spans="2:53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2605348.8037999999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2913469.1305999998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5518817.9299999997</v>
      </c>
      <c r="AN81" s="48">
        <v>203737.9602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170875.41339999999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374613.37</v>
      </c>
      <c r="BA81" s="55"/>
    </row>
    <row r="82" spans="2:53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55"/>
    </row>
    <row r="83" spans="2:53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0</v>
      </c>
      <c r="AB83" s="48">
        <v>0</v>
      </c>
      <c r="AC83" s="48">
        <v>76837347.729200006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82555709.920000002</v>
      </c>
      <c r="AJ83" s="48">
        <v>0</v>
      </c>
      <c r="AK83" s="48">
        <v>0</v>
      </c>
      <c r="AL83" s="48">
        <v>0</v>
      </c>
      <c r="AM83" s="48">
        <v>159393057.65000001</v>
      </c>
      <c r="AN83" s="48">
        <v>0</v>
      </c>
      <c r="AO83" s="48">
        <v>0</v>
      </c>
      <c r="AP83" s="48">
        <v>25190292.782399997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48">
        <v>25975477.940000001</v>
      </c>
      <c r="AW83" s="48">
        <v>0</v>
      </c>
      <c r="AX83" s="48">
        <v>0</v>
      </c>
      <c r="AY83" s="48">
        <v>0</v>
      </c>
      <c r="AZ83" s="48">
        <v>51165770.719999999</v>
      </c>
      <c r="BA83" s="55"/>
    </row>
    <row r="84" spans="2:53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0</v>
      </c>
      <c r="AB84" s="48">
        <v>0</v>
      </c>
      <c r="AC84" s="48">
        <v>0</v>
      </c>
      <c r="AD84" s="48">
        <v>0</v>
      </c>
      <c r="AE84" s="48">
        <v>29940764.219999999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31967738.710000001</v>
      </c>
      <c r="AL84" s="48">
        <v>0</v>
      </c>
      <c r="AM84" s="48">
        <v>61908502.93</v>
      </c>
      <c r="AN84" s="48">
        <v>0</v>
      </c>
      <c r="AO84" s="48">
        <v>0</v>
      </c>
      <c r="AP84" s="48">
        <v>0</v>
      </c>
      <c r="AQ84" s="48">
        <v>0</v>
      </c>
      <c r="AR84" s="48">
        <v>6328862.4900000002</v>
      </c>
      <c r="AS84" s="48">
        <v>0</v>
      </c>
      <c r="AT84" s="48">
        <v>0</v>
      </c>
      <c r="AU84" s="48">
        <v>0</v>
      </c>
      <c r="AV84" s="48">
        <v>0</v>
      </c>
      <c r="AW84" s="48">
        <v>0</v>
      </c>
      <c r="AX84" s="48">
        <v>6339591.2699999996</v>
      </c>
      <c r="AY84" s="48">
        <v>0</v>
      </c>
      <c r="AZ84" s="48">
        <v>12668453.76</v>
      </c>
      <c r="BA84" s="55"/>
    </row>
    <row r="85" spans="2:53" s="13" customFormat="1" ht="12" customHeight="1" outlineLevel="1" x14ac:dyDescent="0.2">
      <c r="B85" s="27"/>
      <c r="C85" s="15"/>
      <c r="D85" s="25" t="s">
        <v>104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768077.55469999998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818676.18</v>
      </c>
      <c r="AZ85" s="48">
        <v>1586753.73</v>
      </c>
      <c r="BA85" s="55"/>
    </row>
    <row r="86" spans="2:53" s="13" customFormat="1" ht="12" customHeight="1" outlineLevel="1" x14ac:dyDescent="0.2">
      <c r="B86" s="27"/>
      <c r="C86" s="15"/>
      <c r="D86" s="25" t="s">
        <v>57</v>
      </c>
      <c r="E86" s="26">
        <v>0</v>
      </c>
      <c r="F86" s="26">
        <v>0</v>
      </c>
      <c r="G86" s="26">
        <v>0</v>
      </c>
      <c r="H86" s="26">
        <v>0</v>
      </c>
      <c r="I86" s="26">
        <v>445070.52</v>
      </c>
      <c r="J86" s="26">
        <v>9866.59</v>
      </c>
      <c r="K86" s="26">
        <v>236887.52</v>
      </c>
      <c r="L86" s="26">
        <v>12641.17</v>
      </c>
      <c r="M86" s="26">
        <v>472547.85</v>
      </c>
      <c r="N86" s="26">
        <v>33332.410000000003</v>
      </c>
      <c r="O86" s="20">
        <v>522919.65</v>
      </c>
      <c r="P86" s="20">
        <v>51360.51</v>
      </c>
      <c r="Q86" s="20">
        <v>838121.63</v>
      </c>
      <c r="R86" s="20">
        <v>84787.33</v>
      </c>
      <c r="S86" s="48">
        <v>938212.83000000007</v>
      </c>
      <c r="T86" s="48">
        <v>99061.51999999999</v>
      </c>
      <c r="U86" s="48">
        <v>1616529.75</v>
      </c>
      <c r="V86" s="48">
        <v>232698.27</v>
      </c>
      <c r="W86" s="48">
        <v>3013256.95</v>
      </c>
      <c r="X86" s="48">
        <v>347673.2</v>
      </c>
      <c r="Y86" s="48">
        <v>4121084.55</v>
      </c>
      <c r="Z86" s="48">
        <v>287167.74</v>
      </c>
      <c r="AA86" s="48">
        <v>0</v>
      </c>
      <c r="AB86" s="48">
        <v>0</v>
      </c>
      <c r="AC86" s="48">
        <v>0</v>
      </c>
      <c r="AD86" s="48">
        <v>2652132.62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2834685.15</v>
      </c>
      <c r="AK86" s="48">
        <v>0</v>
      </c>
      <c r="AL86" s="48">
        <v>0</v>
      </c>
      <c r="AM86" s="48">
        <v>5486817.7699999996</v>
      </c>
      <c r="AN86" s="48">
        <v>0</v>
      </c>
      <c r="AO86" s="48">
        <v>0</v>
      </c>
      <c r="AP86" s="48">
        <v>0</v>
      </c>
      <c r="AQ86" s="48">
        <v>113542.06177798488</v>
      </c>
      <c r="AR86" s="48">
        <v>0</v>
      </c>
      <c r="AS86" s="48">
        <v>0</v>
      </c>
      <c r="AT86" s="48">
        <v>0</v>
      </c>
      <c r="AU86" s="48">
        <v>0</v>
      </c>
      <c r="AV86" s="48">
        <v>0</v>
      </c>
      <c r="AW86" s="48">
        <v>100347.954</v>
      </c>
      <c r="AX86" s="48">
        <v>0</v>
      </c>
      <c r="AY86" s="48">
        <v>0</v>
      </c>
      <c r="AZ86" s="48">
        <v>213890.01</v>
      </c>
      <c r="BA86" s="55"/>
    </row>
    <row r="87" spans="2:53" s="13" customFormat="1" ht="12" customHeight="1" outlineLevel="1" x14ac:dyDescent="0.2">
      <c r="B87" s="27"/>
      <c r="C87" s="15"/>
      <c r="D87" s="25" t="s">
        <v>114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7158200</v>
      </c>
      <c r="AM87" s="48">
        <v>7158200</v>
      </c>
      <c r="AN87" s="48"/>
      <c r="AO87" s="48"/>
      <c r="AP87" s="48">
        <v>0</v>
      </c>
      <c r="AQ87" s="48">
        <v>0</v>
      </c>
      <c r="AR87" s="48">
        <v>0</v>
      </c>
      <c r="AS87" s="48">
        <v>0</v>
      </c>
      <c r="AT87" s="48">
        <v>102579.3</v>
      </c>
      <c r="AU87" s="48">
        <v>0</v>
      </c>
      <c r="AV87" s="48">
        <v>0</v>
      </c>
      <c r="AW87" s="48">
        <v>0</v>
      </c>
      <c r="AX87" s="48">
        <v>0</v>
      </c>
      <c r="AY87" s="48">
        <v>365577.45</v>
      </c>
      <c r="AZ87" s="48">
        <v>468156.75</v>
      </c>
      <c r="BA87" s="55"/>
    </row>
    <row r="88" spans="2:53" s="13" customFormat="1" ht="12" customHeight="1" outlineLevel="1" x14ac:dyDescent="0.2">
      <c r="B88" s="27"/>
      <c r="C88" s="15"/>
      <c r="D88" s="25" t="s">
        <v>80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9529137.4800000004</v>
      </c>
      <c r="U88" s="48">
        <v>0</v>
      </c>
      <c r="V88" s="48">
        <v>33820041.299999997</v>
      </c>
      <c r="W88" s="48">
        <v>0</v>
      </c>
      <c r="X88" s="48">
        <v>88454962.939999998</v>
      </c>
      <c r="Y88" s="48">
        <v>359278888.60000002</v>
      </c>
      <c r="Z88" s="48">
        <v>120267610.94</v>
      </c>
      <c r="AA88" s="48">
        <v>235662777.59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266490631.03999999</v>
      </c>
      <c r="AJ88" s="48">
        <v>0</v>
      </c>
      <c r="AK88" s="48">
        <v>0</v>
      </c>
      <c r="AL88" s="48">
        <v>0</v>
      </c>
      <c r="AM88" s="48">
        <v>502153408.63</v>
      </c>
      <c r="AN88" s="48">
        <v>40105531.490000002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48">
        <v>40221797.100000001</v>
      </c>
      <c r="AW88" s="48">
        <v>0</v>
      </c>
      <c r="AX88" s="48">
        <v>0</v>
      </c>
      <c r="AY88" s="48">
        <v>0</v>
      </c>
      <c r="AZ88" s="48">
        <v>80327328.590000004</v>
      </c>
      <c r="BA88" s="55"/>
    </row>
    <row r="89" spans="2:53" s="13" customFormat="1" ht="12" customHeight="1" outlineLevel="1" x14ac:dyDescent="0.2">
      <c r="B89" s="27"/>
      <c r="C89" s="15"/>
      <c r="D89" s="25" t="s">
        <v>136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>
        <v>0</v>
      </c>
      <c r="AM89" s="48">
        <v>0</v>
      </c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>
        <v>9324218.3990000002</v>
      </c>
      <c r="AZ89" s="48">
        <v>9324218.3990000002</v>
      </c>
      <c r="BA89" s="55"/>
    </row>
    <row r="90" spans="2:53" s="13" customFormat="1" ht="12" customHeight="1" outlineLevel="1" x14ac:dyDescent="0.2">
      <c r="B90" s="27"/>
      <c r="C90" s="15"/>
      <c r="D90" s="25" t="s">
        <v>84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>
        <v>0</v>
      </c>
      <c r="T90" s="48">
        <v>66600851.720000006</v>
      </c>
      <c r="U90" s="48">
        <v>0</v>
      </c>
      <c r="V90" s="48">
        <v>283895051.10000002</v>
      </c>
      <c r="W90" s="48">
        <v>870353100</v>
      </c>
      <c r="X90" s="48">
        <v>540797604.25</v>
      </c>
      <c r="Y90" s="48">
        <v>2149106580</v>
      </c>
      <c r="Z90" s="48">
        <v>515646194.81999993</v>
      </c>
      <c r="AA90" s="48">
        <v>0</v>
      </c>
      <c r="AB90" s="48">
        <v>0</v>
      </c>
      <c r="AC90" s="48">
        <v>0</v>
      </c>
      <c r="AD90" s="48">
        <v>0</v>
      </c>
      <c r="AE90" s="48">
        <v>2057092200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730749600</v>
      </c>
      <c r="AL90" s="48">
        <v>0</v>
      </c>
      <c r="AM90" s="48">
        <v>2787841800</v>
      </c>
      <c r="AN90" s="48">
        <v>0</v>
      </c>
      <c r="AO90" s="48">
        <v>1386325.07</v>
      </c>
      <c r="AP90" s="48">
        <v>0</v>
      </c>
      <c r="AQ90" s="48">
        <v>0</v>
      </c>
      <c r="AR90" s="48">
        <v>219431249.64291126</v>
      </c>
      <c r="AS90" s="48">
        <v>14541.8</v>
      </c>
      <c r="AT90" s="48">
        <v>1451740.86</v>
      </c>
      <c r="AU90" s="48">
        <v>0</v>
      </c>
      <c r="AV90" s="48">
        <v>81141.62</v>
      </c>
      <c r="AW90" s="48">
        <v>0</v>
      </c>
      <c r="AX90" s="48">
        <v>184959295.30999997</v>
      </c>
      <c r="AY90" s="48">
        <v>170882.56</v>
      </c>
      <c r="AZ90" s="48">
        <v>407495176.85999995</v>
      </c>
      <c r="BA90" s="55"/>
    </row>
    <row r="91" spans="2:53" s="13" customFormat="1" ht="12" customHeight="1" outlineLevel="1" x14ac:dyDescent="0.2">
      <c r="B91" s="27"/>
      <c r="C91" s="15"/>
      <c r="D91" s="25" t="s">
        <v>86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>
        <v>0</v>
      </c>
      <c r="V91" s="48">
        <v>233778154.39000002</v>
      </c>
      <c r="W91" s="48">
        <v>0</v>
      </c>
      <c r="X91" s="48">
        <v>536184112.50999999</v>
      </c>
      <c r="Y91" s="48">
        <v>2456437665</v>
      </c>
      <c r="Z91" s="48">
        <v>561465947.76999998</v>
      </c>
      <c r="AA91" s="48">
        <v>0</v>
      </c>
      <c r="AB91" s="48">
        <v>0</v>
      </c>
      <c r="AC91" s="48">
        <v>0</v>
      </c>
      <c r="AD91" s="48">
        <v>0</v>
      </c>
      <c r="AE91" s="48">
        <v>2351264850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835249800</v>
      </c>
      <c r="AL91" s="48">
        <v>0</v>
      </c>
      <c r="AM91" s="48">
        <v>3186514650</v>
      </c>
      <c r="AN91" s="48">
        <v>0</v>
      </c>
      <c r="AO91" s="48">
        <v>1207904.53</v>
      </c>
      <c r="AP91" s="48">
        <v>0</v>
      </c>
      <c r="AQ91" s="48">
        <v>0</v>
      </c>
      <c r="AR91" s="48">
        <v>237624234.50708875</v>
      </c>
      <c r="AS91" s="48">
        <v>707349.34</v>
      </c>
      <c r="AT91" s="48">
        <v>529200.21</v>
      </c>
      <c r="AU91" s="48">
        <v>0</v>
      </c>
      <c r="AV91" s="48">
        <v>797194.22</v>
      </c>
      <c r="AW91" s="48">
        <v>0</v>
      </c>
      <c r="AX91" s="48">
        <v>195655451.90000001</v>
      </c>
      <c r="AY91" s="48">
        <v>83615.33</v>
      </c>
      <c r="AZ91" s="48">
        <v>436604950.04000002</v>
      </c>
      <c r="BA91" s="55"/>
    </row>
    <row r="92" spans="2:53" s="13" customFormat="1" ht="12" customHeight="1" outlineLevel="1" x14ac:dyDescent="0.2">
      <c r="B92" s="27"/>
      <c r="C92" s="15"/>
      <c r="D92" s="25" t="s">
        <v>95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/>
      <c r="T92" s="48"/>
      <c r="U92" s="48"/>
      <c r="V92" s="48"/>
      <c r="W92" s="48">
        <v>0</v>
      </c>
      <c r="X92" s="48">
        <v>0</v>
      </c>
      <c r="Y92" s="48">
        <v>0</v>
      </c>
      <c r="Z92" s="48">
        <v>26008649.240000002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26326784.539999999</v>
      </c>
      <c r="AT92" s="48">
        <v>0</v>
      </c>
      <c r="AU92" s="48">
        <v>0</v>
      </c>
      <c r="AV92" s="48">
        <v>0</v>
      </c>
      <c r="AW92" s="48">
        <v>0</v>
      </c>
      <c r="AX92" s="48">
        <v>0</v>
      </c>
      <c r="AY92" s="48">
        <v>35267838.240000002</v>
      </c>
      <c r="AZ92" s="48">
        <v>61594622.780000001</v>
      </c>
      <c r="BA92" s="55"/>
    </row>
    <row r="93" spans="2:53" s="24" customFormat="1" ht="12" customHeight="1" outlineLevel="1" x14ac:dyDescent="0.2">
      <c r="B93" s="27"/>
      <c r="C93" s="15"/>
      <c r="D93" s="25"/>
      <c r="E93" s="26"/>
      <c r="F93" s="26"/>
      <c r="G93" s="26"/>
      <c r="H93" s="26"/>
      <c r="I93" s="26"/>
      <c r="J93" s="26"/>
      <c r="K93" s="36"/>
      <c r="L93" s="36"/>
      <c r="M93" s="36"/>
      <c r="N93" s="36"/>
      <c r="O93" s="18"/>
      <c r="P93" s="18"/>
      <c r="Q93" s="18"/>
      <c r="R93" s="1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55"/>
    </row>
    <row r="94" spans="2:53" s="24" customFormat="1" ht="12" customHeight="1" outlineLevel="2" x14ac:dyDescent="0.2">
      <c r="B94" s="21"/>
      <c r="C94" s="22" t="s">
        <v>97</v>
      </c>
      <c r="D94" s="23"/>
      <c r="E94" s="17">
        <f t="shared" ref="E94:F94" si="13">SUM(E95:E100)</f>
        <v>43115014.361000001</v>
      </c>
      <c r="F94" s="17">
        <f t="shared" si="13"/>
        <v>3855487.7249799999</v>
      </c>
      <c r="G94" s="17">
        <f t="shared" ref="G94:L94" si="14">SUM(G95:G100)</f>
        <v>46163003.741999999</v>
      </c>
      <c r="H94" s="17">
        <f t="shared" si="14"/>
        <v>3089204.4892120617</v>
      </c>
      <c r="I94" s="17">
        <f t="shared" si="14"/>
        <v>42743278.640000001</v>
      </c>
      <c r="J94" s="17">
        <f t="shared" si="14"/>
        <v>1895381.22</v>
      </c>
      <c r="K94" s="17">
        <f t="shared" si="14"/>
        <v>14041460.060000001</v>
      </c>
      <c r="L94" s="17">
        <f t="shared" si="14"/>
        <v>332571</v>
      </c>
      <c r="M94" s="17">
        <f t="shared" ref="M94:P94" si="15">SUM(M95:M100)</f>
        <v>0</v>
      </c>
      <c r="N94" s="17">
        <f t="shared" si="15"/>
        <v>0</v>
      </c>
      <c r="O94" s="18">
        <f t="shared" si="15"/>
        <v>0</v>
      </c>
      <c r="P94" s="18">
        <f t="shared" si="15"/>
        <v>0</v>
      </c>
      <c r="Q94" s="18">
        <f>SUM(Q95:Q100)</f>
        <v>0</v>
      </c>
      <c r="R94" s="18">
        <f>SUM(R95:R100)</f>
        <v>0</v>
      </c>
      <c r="S94" s="47"/>
      <c r="T94" s="47"/>
      <c r="U94" s="47">
        <v>0</v>
      </c>
      <c r="V94" s="47">
        <v>32318933.670000002</v>
      </c>
      <c r="W94" s="47">
        <v>0</v>
      </c>
      <c r="X94" s="47">
        <v>146611371.89999998</v>
      </c>
      <c r="Y94" s="47">
        <v>498630035.83000004</v>
      </c>
      <c r="Z94" s="47">
        <v>204806394.80344146</v>
      </c>
      <c r="AA94" s="47">
        <v>84640669.420000002</v>
      </c>
      <c r="AB94" s="47">
        <v>0</v>
      </c>
      <c r="AC94" s="47">
        <v>0</v>
      </c>
      <c r="AD94" s="47">
        <v>369175035.10476851</v>
      </c>
      <c r="AE94" s="47">
        <v>0</v>
      </c>
      <c r="AF94" s="47">
        <v>0</v>
      </c>
      <c r="AG94" s="47">
        <v>0</v>
      </c>
      <c r="AH94" s="47">
        <v>0</v>
      </c>
      <c r="AI94" s="47">
        <v>527035929.70250005</v>
      </c>
      <c r="AJ94" s="47">
        <v>0</v>
      </c>
      <c r="AK94" s="47">
        <v>0</v>
      </c>
      <c r="AL94" s="47">
        <v>528023594.49999994</v>
      </c>
      <c r="AM94" s="47">
        <v>1508875228.72</v>
      </c>
      <c r="AN94" s="47">
        <v>15569660.629999999</v>
      </c>
      <c r="AO94" s="47">
        <v>0</v>
      </c>
      <c r="AP94" s="47">
        <v>0</v>
      </c>
      <c r="AQ94" s="47">
        <v>92094253.022507057</v>
      </c>
      <c r="AR94" s="47">
        <v>0</v>
      </c>
      <c r="AS94" s="47">
        <v>0</v>
      </c>
      <c r="AT94" s="47">
        <v>0</v>
      </c>
      <c r="AU94" s="47">
        <v>0</v>
      </c>
      <c r="AV94" s="47">
        <v>61979580.624974094</v>
      </c>
      <c r="AW94" s="47">
        <v>0</v>
      </c>
      <c r="AX94" s="47">
        <v>0</v>
      </c>
      <c r="AY94" s="47">
        <v>142479266.69027159</v>
      </c>
      <c r="AZ94" s="47">
        <v>312122760.98000002</v>
      </c>
      <c r="BA94" s="55"/>
    </row>
    <row r="95" spans="2:53" s="24" customFormat="1" ht="12" customHeight="1" outlineLevel="2" x14ac:dyDescent="0.2">
      <c r="B95" s="21"/>
      <c r="C95" s="22"/>
      <c r="D95" s="25" t="s">
        <v>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55"/>
    </row>
    <row r="96" spans="2:53" s="24" customFormat="1" ht="12" customHeight="1" outlineLevel="2" x14ac:dyDescent="0.2">
      <c r="B96" s="21"/>
      <c r="C96" s="22"/>
      <c r="D96" s="25" t="s">
        <v>9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0">
        <v>0</v>
      </c>
      <c r="P96" s="20">
        <v>0</v>
      </c>
      <c r="Q96" s="20">
        <v>0</v>
      </c>
      <c r="R96" s="20"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55"/>
    </row>
    <row r="97" spans="2:53" s="24" customFormat="1" ht="12" customHeight="1" outlineLevel="2" x14ac:dyDescent="0.2">
      <c r="B97" s="21"/>
      <c r="C97" s="22"/>
      <c r="D97" s="25" t="s">
        <v>10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0">
        <v>0</v>
      </c>
      <c r="P97" s="20">
        <v>0</v>
      </c>
      <c r="Q97" s="20">
        <v>0</v>
      </c>
      <c r="R97" s="20"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55"/>
    </row>
    <row r="98" spans="2:53" s="24" customFormat="1" ht="12" customHeight="1" outlineLevel="2" x14ac:dyDescent="0.2">
      <c r="B98" s="21"/>
      <c r="C98" s="22"/>
      <c r="D98" s="25" t="s">
        <v>11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/>
      <c r="N98" s="26"/>
      <c r="O98" s="20"/>
      <c r="P98" s="20"/>
      <c r="Q98" s="20"/>
      <c r="R98" s="20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55"/>
    </row>
    <row r="99" spans="2:53" s="24" customFormat="1" ht="12" customHeight="1" outlineLevel="2" x14ac:dyDescent="0.2">
      <c r="B99" s="21"/>
      <c r="C99" s="22"/>
      <c r="D99" s="25" t="s">
        <v>16</v>
      </c>
      <c r="E99" s="26">
        <v>22343965.73</v>
      </c>
      <c r="F99" s="26">
        <v>3443023.33</v>
      </c>
      <c r="G99" s="26">
        <v>24188393.07</v>
      </c>
      <c r="H99" s="26">
        <v>2581127.44</v>
      </c>
      <c r="I99" s="26">
        <v>24866249.719999999</v>
      </c>
      <c r="J99" s="26">
        <v>1472108.67</v>
      </c>
      <c r="K99" s="26">
        <v>14041460.060000001</v>
      </c>
      <c r="L99" s="26">
        <v>332571</v>
      </c>
      <c r="M99" s="26">
        <v>0</v>
      </c>
      <c r="N99" s="26"/>
      <c r="O99" s="20">
        <v>0</v>
      </c>
      <c r="P99" s="20"/>
      <c r="Q99" s="20">
        <v>0</v>
      </c>
      <c r="R99" s="20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55"/>
    </row>
    <row r="100" spans="2:53" s="24" customFormat="1" ht="12" customHeight="1" outlineLevel="2" x14ac:dyDescent="0.2">
      <c r="B100" s="21"/>
      <c r="C100" s="22"/>
      <c r="D100" s="25" t="s">
        <v>12</v>
      </c>
      <c r="E100" s="26">
        <v>20771048.630999997</v>
      </c>
      <c r="F100" s="26">
        <v>412464.39498000004</v>
      </c>
      <c r="G100" s="26">
        <v>21974610.671999998</v>
      </c>
      <c r="H100" s="26">
        <v>508077.04921206168</v>
      </c>
      <c r="I100" s="26">
        <v>17877028.920000002</v>
      </c>
      <c r="J100" s="26">
        <v>423272.55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55"/>
    </row>
    <row r="101" spans="2:53" s="24" customFormat="1" ht="12" customHeight="1" outlineLevel="2" x14ac:dyDescent="0.2">
      <c r="B101" s="21"/>
      <c r="C101" s="22"/>
      <c r="D101" s="51" t="s">
        <v>91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>
        <v>0</v>
      </c>
      <c r="V101" s="48">
        <v>32318933.670000002</v>
      </c>
      <c r="W101" s="48">
        <v>0</v>
      </c>
      <c r="X101" s="48">
        <v>7990197.1899999995</v>
      </c>
      <c r="Y101" s="48">
        <v>95637828.219999999</v>
      </c>
      <c r="Z101" s="48">
        <v>21148992.359999999</v>
      </c>
      <c r="AA101" s="48">
        <v>0</v>
      </c>
      <c r="AB101" s="48">
        <v>0</v>
      </c>
      <c r="AC101" s="48">
        <v>0</v>
      </c>
      <c r="AD101" s="48">
        <v>137426493.63476855</v>
      </c>
      <c r="AE101" s="48">
        <v>0</v>
      </c>
      <c r="AF101" s="48">
        <v>0</v>
      </c>
      <c r="AG101" s="48">
        <v>0</v>
      </c>
      <c r="AH101" s="48">
        <v>0</v>
      </c>
      <c r="AI101" s="48">
        <v>200092390.3125</v>
      </c>
      <c r="AJ101" s="48">
        <v>0</v>
      </c>
      <c r="AK101" s="48">
        <v>0</v>
      </c>
      <c r="AL101" s="48">
        <v>0</v>
      </c>
      <c r="AM101" s="48">
        <v>337518883.94</v>
      </c>
      <c r="AN101" s="48">
        <v>6052287.8499999996</v>
      </c>
      <c r="AO101" s="48">
        <v>0</v>
      </c>
      <c r="AP101" s="48">
        <v>0</v>
      </c>
      <c r="AQ101" s="48">
        <v>11239707.269202195</v>
      </c>
      <c r="AR101" s="48">
        <v>0</v>
      </c>
      <c r="AS101" s="48">
        <v>0</v>
      </c>
      <c r="AT101" s="48">
        <v>0</v>
      </c>
      <c r="AU101" s="48">
        <v>0</v>
      </c>
      <c r="AV101" s="48">
        <v>15668586.212406088</v>
      </c>
      <c r="AW101" s="48">
        <v>0</v>
      </c>
      <c r="AX101" s="48">
        <v>0</v>
      </c>
      <c r="AY101" s="48">
        <v>1780677.722357</v>
      </c>
      <c r="AZ101" s="48">
        <v>34741259.049999997</v>
      </c>
      <c r="BA101" s="55"/>
    </row>
    <row r="102" spans="2:53" s="24" customFormat="1" ht="12" customHeight="1" outlineLevel="2" x14ac:dyDescent="0.2">
      <c r="B102" s="21"/>
      <c r="C102" s="22"/>
      <c r="D102" s="51" t="s">
        <v>89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>
        <v>0</v>
      </c>
      <c r="X102" s="48">
        <v>117249759.11</v>
      </c>
      <c r="Y102" s="48">
        <v>338832244.38</v>
      </c>
      <c r="Z102" s="48">
        <v>85454896.610662997</v>
      </c>
      <c r="AA102" s="48">
        <v>0</v>
      </c>
      <c r="AB102" s="48">
        <v>0</v>
      </c>
      <c r="AC102" s="48">
        <v>0</v>
      </c>
      <c r="AD102" s="48">
        <v>231748541.47</v>
      </c>
      <c r="AE102" s="48">
        <v>0</v>
      </c>
      <c r="AF102" s="48">
        <v>0</v>
      </c>
      <c r="AG102" s="48">
        <v>0</v>
      </c>
      <c r="AH102" s="48">
        <v>0</v>
      </c>
      <c r="AI102" s="48">
        <v>146487982.76000002</v>
      </c>
      <c r="AJ102" s="48">
        <v>0</v>
      </c>
      <c r="AK102" s="48">
        <v>0</v>
      </c>
      <c r="AL102" s="48">
        <v>439921609.41999996</v>
      </c>
      <c r="AM102" s="48">
        <v>818158133.64999998</v>
      </c>
      <c r="AN102" s="48">
        <v>0</v>
      </c>
      <c r="AO102" s="48">
        <v>0</v>
      </c>
      <c r="AP102" s="48">
        <v>0</v>
      </c>
      <c r="AQ102" s="48">
        <v>46725419.513304859</v>
      </c>
      <c r="AR102" s="48">
        <v>0</v>
      </c>
      <c r="AS102" s="48">
        <v>0</v>
      </c>
      <c r="AT102" s="48">
        <v>0</v>
      </c>
      <c r="AU102" s="48">
        <v>0</v>
      </c>
      <c r="AV102" s="48">
        <v>12815256.932</v>
      </c>
      <c r="AW102" s="48">
        <v>0</v>
      </c>
      <c r="AX102" s="48">
        <v>0</v>
      </c>
      <c r="AY102" s="48">
        <v>67741179.353415996</v>
      </c>
      <c r="AZ102" s="48">
        <v>127281855.80000001</v>
      </c>
      <c r="BA102" s="55"/>
    </row>
    <row r="103" spans="2:53" s="24" customFormat="1" ht="12" customHeight="1" outlineLevel="2" x14ac:dyDescent="0.2">
      <c r="B103" s="21"/>
      <c r="C103" s="22"/>
      <c r="D103" s="51" t="s">
        <v>90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21170030.120000001</v>
      </c>
      <c r="Y103" s="48">
        <v>64159963.229999997</v>
      </c>
      <c r="Z103" s="48">
        <v>23140371.997716472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87219599.590000004</v>
      </c>
      <c r="AJ103" s="48">
        <v>0</v>
      </c>
      <c r="AK103" s="48">
        <v>0</v>
      </c>
      <c r="AL103" s="48">
        <v>88101985.079999998</v>
      </c>
      <c r="AM103" s="48">
        <v>175321584.66999999</v>
      </c>
      <c r="AN103" s="48">
        <v>0</v>
      </c>
      <c r="AO103" s="48">
        <v>0</v>
      </c>
      <c r="AP103" s="48">
        <v>0</v>
      </c>
      <c r="AQ103" s="48">
        <v>124240.9</v>
      </c>
      <c r="AR103" s="48">
        <v>0</v>
      </c>
      <c r="AS103" s="48">
        <v>0</v>
      </c>
      <c r="AT103" s="48">
        <v>0</v>
      </c>
      <c r="AU103" s="48">
        <v>0</v>
      </c>
      <c r="AV103" s="48">
        <v>12387785.345568001</v>
      </c>
      <c r="AW103" s="48">
        <v>0</v>
      </c>
      <c r="AX103" s="48">
        <v>0</v>
      </c>
      <c r="AY103" s="48">
        <v>15715142.645057999</v>
      </c>
      <c r="AZ103" s="48">
        <v>28227168.899999999</v>
      </c>
      <c r="BA103" s="55"/>
    </row>
    <row r="104" spans="2:53" s="24" customFormat="1" ht="12" customHeight="1" outlineLevel="2" x14ac:dyDescent="0.2">
      <c r="B104" s="21"/>
      <c r="C104" s="22"/>
      <c r="D104" s="51" t="s">
        <v>99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/>
      <c r="X104" s="48"/>
      <c r="Y104" s="48">
        <v>0</v>
      </c>
      <c r="Z104" s="48">
        <v>66671103.711752005</v>
      </c>
      <c r="AA104" s="48">
        <v>84640669.420000002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93235957.040000007</v>
      </c>
      <c r="AJ104" s="48">
        <v>0</v>
      </c>
      <c r="AK104" s="48">
        <v>0</v>
      </c>
      <c r="AL104" s="48">
        <v>0</v>
      </c>
      <c r="AM104" s="48">
        <v>177876626.46000001</v>
      </c>
      <c r="AN104" s="48">
        <v>9517372.7799999993</v>
      </c>
      <c r="AO104" s="48">
        <v>0</v>
      </c>
      <c r="AP104" s="48">
        <v>0</v>
      </c>
      <c r="AQ104" s="48">
        <v>34004885.340000004</v>
      </c>
      <c r="AR104" s="48">
        <v>0</v>
      </c>
      <c r="AS104" s="48">
        <v>0</v>
      </c>
      <c r="AT104" s="48">
        <v>0</v>
      </c>
      <c r="AU104" s="48">
        <v>0</v>
      </c>
      <c r="AV104" s="48">
        <v>12191244.41</v>
      </c>
      <c r="AW104" s="48">
        <v>0</v>
      </c>
      <c r="AX104" s="48">
        <v>0</v>
      </c>
      <c r="AY104" s="48">
        <v>45445207.558975004</v>
      </c>
      <c r="AZ104" s="48">
        <v>101158710.09</v>
      </c>
      <c r="BA104" s="55"/>
    </row>
    <row r="105" spans="2:53" s="24" customFormat="1" ht="12" customHeight="1" outlineLevel="2" x14ac:dyDescent="0.2">
      <c r="B105" s="21"/>
      <c r="C105" s="22"/>
      <c r="D105" s="51" t="s">
        <v>96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>
        <v>0</v>
      </c>
      <c r="X105" s="48">
        <v>201385.48</v>
      </c>
      <c r="Y105" s="48">
        <v>0</v>
      </c>
      <c r="Z105" s="48">
        <v>8391030.1233099997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8916707.7250000015</v>
      </c>
      <c r="AW105" s="48">
        <v>0</v>
      </c>
      <c r="AX105" s="48">
        <v>0</v>
      </c>
      <c r="AY105" s="48">
        <v>11797059.410465565</v>
      </c>
      <c r="AZ105" s="48">
        <v>20713767.140000001</v>
      </c>
      <c r="BA105" s="55"/>
    </row>
    <row r="106" spans="2:53" s="24" customFormat="1" ht="12" customHeight="1" outlineLevel="1" x14ac:dyDescent="0.2">
      <c r="B106" s="27"/>
      <c r="C106" s="15"/>
      <c r="D106" s="16"/>
      <c r="E106" s="20"/>
      <c r="F106" s="20"/>
      <c r="G106" s="20"/>
      <c r="H106" s="20"/>
      <c r="I106" s="20"/>
      <c r="J106" s="20"/>
      <c r="K106" s="36"/>
      <c r="L106" s="36"/>
      <c r="M106" s="36"/>
      <c r="N106" s="36"/>
      <c r="O106" s="18"/>
      <c r="P106" s="18"/>
      <c r="Q106" s="18"/>
      <c r="R106" s="1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55"/>
    </row>
    <row r="107" spans="2:53" s="24" customFormat="1" ht="12" customHeight="1" outlineLevel="2" x14ac:dyDescent="0.2">
      <c r="B107" s="21"/>
      <c r="C107" s="22" t="s">
        <v>53</v>
      </c>
      <c r="D107" s="23"/>
      <c r="E107" s="17">
        <f>+SUM(E108:E109)</f>
        <v>108409142.765</v>
      </c>
      <c r="F107" s="17">
        <f>+SUM(F108:F109)</f>
        <v>66822581.443570018</v>
      </c>
      <c r="G107" s="17">
        <f>+SUM(G108:G110)</f>
        <v>72374366.189444855</v>
      </c>
      <c r="H107" s="17">
        <f>+SUM(H108:H110)</f>
        <v>360521363.10075212</v>
      </c>
      <c r="I107" s="17">
        <f t="shared" ref="I107:N107" si="16">+SUM(I108:I116)</f>
        <v>79926145.944973871</v>
      </c>
      <c r="J107" s="17">
        <f t="shared" si="16"/>
        <v>386128937.3688972</v>
      </c>
      <c r="K107" s="17">
        <f t="shared" si="16"/>
        <v>1230219251.7</v>
      </c>
      <c r="L107" s="17">
        <f t="shared" si="16"/>
        <v>547160365.21889055</v>
      </c>
      <c r="M107" s="17">
        <f t="shared" si="16"/>
        <v>143840497.27090001</v>
      </c>
      <c r="N107" s="17">
        <f t="shared" si="16"/>
        <v>658938246.4134295</v>
      </c>
      <c r="O107" s="18">
        <f t="shared" ref="O107:R107" si="17">+SUM(O108:O116)</f>
        <v>164948923.99000001</v>
      </c>
      <c r="P107" s="18">
        <f t="shared" si="17"/>
        <v>719143991.33999991</v>
      </c>
      <c r="Q107" s="18">
        <f t="shared" si="17"/>
        <v>260875533.49000001</v>
      </c>
      <c r="R107" s="18">
        <f t="shared" si="17"/>
        <v>1587426430.5689406</v>
      </c>
      <c r="S107" s="47">
        <v>7280443435.8018932</v>
      </c>
      <c r="T107" s="47">
        <v>2311634153.3904881</v>
      </c>
      <c r="U107" s="47">
        <v>0</v>
      </c>
      <c r="V107" s="47">
        <v>4106536680.8781033</v>
      </c>
      <c r="W107" s="47">
        <v>1717338281.25</v>
      </c>
      <c r="X107" s="47">
        <v>6718069339.0731039</v>
      </c>
      <c r="Y107" s="47">
        <v>2594137500</v>
      </c>
      <c r="Z107" s="47">
        <v>7728328379.8593102</v>
      </c>
      <c r="AA107" s="47">
        <v>815953125</v>
      </c>
      <c r="AB107" s="47">
        <v>0</v>
      </c>
      <c r="AC107" s="47">
        <v>0</v>
      </c>
      <c r="AD107" s="47">
        <v>874593750</v>
      </c>
      <c r="AE107" s="47">
        <v>0</v>
      </c>
      <c r="AF107" s="47">
        <v>0</v>
      </c>
      <c r="AG107" s="47">
        <v>905156250</v>
      </c>
      <c r="AH107" s="47">
        <v>0</v>
      </c>
      <c r="AI107" s="47">
        <v>0</v>
      </c>
      <c r="AJ107" s="47">
        <v>933140625</v>
      </c>
      <c r="AK107" s="47">
        <v>0</v>
      </c>
      <c r="AL107" s="47">
        <v>0</v>
      </c>
      <c r="AM107" s="47">
        <v>3528843750</v>
      </c>
      <c r="AN107" s="47">
        <v>3508104157.6960001</v>
      </c>
      <c r="AO107" s="47">
        <v>504090.38</v>
      </c>
      <c r="AP107" s="47">
        <v>549999.56000000006</v>
      </c>
      <c r="AQ107" s="47">
        <v>358854571.04000002</v>
      </c>
      <c r="AR107" s="47">
        <v>510024564.64999998</v>
      </c>
      <c r="AS107" s="47">
        <v>767938909.02999997</v>
      </c>
      <c r="AT107" s="47">
        <v>1018934370.17</v>
      </c>
      <c r="AU107" s="47">
        <v>576224.23</v>
      </c>
      <c r="AV107" s="47">
        <v>574216.04</v>
      </c>
      <c r="AW107" s="47">
        <v>349634493.68000001</v>
      </c>
      <c r="AX107" s="47">
        <v>1303547137.1099999</v>
      </c>
      <c r="AY107" s="47">
        <v>1835127228.6699998</v>
      </c>
      <c r="AZ107" s="47">
        <v>9654369962.2582817</v>
      </c>
      <c r="BA107" s="55"/>
    </row>
    <row r="108" spans="2:53" s="24" customFormat="1" ht="12" customHeight="1" outlineLevel="2" x14ac:dyDescent="0.2">
      <c r="B108" s="21"/>
      <c r="C108" s="22"/>
      <c r="D108" s="25" t="s">
        <v>69</v>
      </c>
      <c r="E108" s="26">
        <v>108409142.765</v>
      </c>
      <c r="F108" s="26">
        <v>66822581.443570018</v>
      </c>
      <c r="G108" s="26">
        <v>72374366.189444855</v>
      </c>
      <c r="H108" s="26">
        <v>58659866.525877066</v>
      </c>
      <c r="I108" s="26">
        <v>79926145.944973871</v>
      </c>
      <c r="J108" s="26">
        <v>54807426.297181748</v>
      </c>
      <c r="K108" s="26">
        <v>96771751.700000003</v>
      </c>
      <c r="L108" s="26">
        <v>54909259.152569994</v>
      </c>
      <c r="M108" s="26">
        <v>143840497.27090001</v>
      </c>
      <c r="N108" s="26">
        <v>63668744.650687985</v>
      </c>
      <c r="O108" s="20">
        <v>164948923.99000001</v>
      </c>
      <c r="P108" s="20">
        <v>56821456.849999994</v>
      </c>
      <c r="Q108" s="20">
        <v>260875533.49000001</v>
      </c>
      <c r="R108" s="20">
        <v>55295841.631055839</v>
      </c>
      <c r="S108" s="48">
        <v>266402875.80189374</v>
      </c>
      <c r="T108" s="48">
        <v>29658415.22548794</v>
      </c>
      <c r="U108" s="48"/>
      <c r="V108" s="48"/>
      <c r="W108" s="48"/>
      <c r="X108" s="48">
        <v>381129.63999999996</v>
      </c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>
        <v>0</v>
      </c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>
        <v>1162395.3400000001</v>
      </c>
      <c r="AZ108" s="48">
        <v>1162395.3400000001</v>
      </c>
      <c r="BA108" s="55"/>
    </row>
    <row r="109" spans="2:53" s="24" customFormat="1" ht="12" customHeight="1" outlineLevel="2" x14ac:dyDescent="0.2">
      <c r="B109" s="21"/>
      <c r="C109" s="22"/>
      <c r="D109" s="25" t="s">
        <v>70</v>
      </c>
      <c r="E109" s="26">
        <v>0</v>
      </c>
      <c r="F109" s="26">
        <v>0</v>
      </c>
      <c r="G109" s="26">
        <v>0</v>
      </c>
      <c r="H109" s="26">
        <v>251366692.98487502</v>
      </c>
      <c r="I109" s="26">
        <v>0</v>
      </c>
      <c r="J109" s="26">
        <v>221756628.62818792</v>
      </c>
      <c r="K109" s="26">
        <v>0</v>
      </c>
      <c r="L109" s="26">
        <v>261414357.45374998</v>
      </c>
      <c r="M109" s="26">
        <v>0</v>
      </c>
      <c r="N109" s="26">
        <v>399495111.83536267</v>
      </c>
      <c r="O109" s="18"/>
      <c r="P109" s="20">
        <v>444535871.10999995</v>
      </c>
      <c r="Q109" s="20"/>
      <c r="R109" s="20">
        <v>942773681.42167783</v>
      </c>
      <c r="S109" s="48">
        <v>3542488560</v>
      </c>
      <c r="T109" s="48">
        <v>412540426.89999998</v>
      </c>
      <c r="U109" s="48"/>
      <c r="V109" s="48">
        <v>132193.51</v>
      </c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55"/>
    </row>
    <row r="110" spans="2:53" s="24" customFormat="1" ht="12" customHeight="1" outlineLevel="2" x14ac:dyDescent="0.2">
      <c r="B110" s="21"/>
      <c r="C110" s="22"/>
      <c r="D110" s="25" t="s">
        <v>71</v>
      </c>
      <c r="E110" s="26"/>
      <c r="F110" s="26"/>
      <c r="G110" s="26">
        <v>0</v>
      </c>
      <c r="H110" s="26">
        <v>50494803.590000004</v>
      </c>
      <c r="I110" s="26">
        <v>0</v>
      </c>
      <c r="J110" s="26">
        <v>108626017.72352749</v>
      </c>
      <c r="K110" s="26">
        <v>0</v>
      </c>
      <c r="L110" s="26">
        <v>128046526.03</v>
      </c>
      <c r="M110" s="26">
        <v>0</v>
      </c>
      <c r="N110" s="26">
        <v>195774389.92737883</v>
      </c>
      <c r="O110" s="18"/>
      <c r="P110" s="20">
        <v>217786663.38</v>
      </c>
      <c r="Q110" s="20"/>
      <c r="R110" s="20">
        <v>176201395.68999997</v>
      </c>
      <c r="S110" s="48">
        <v>3471552000</v>
      </c>
      <c r="T110" s="48">
        <v>404279511.37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55"/>
    </row>
    <row r="111" spans="2:53" s="24" customFormat="1" ht="12" customHeight="1" outlineLevel="2" x14ac:dyDescent="0.2">
      <c r="B111" s="21"/>
      <c r="C111" s="22"/>
      <c r="D111" s="25" t="s">
        <v>107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>
        <v>413155511.8262068</v>
      </c>
      <c r="S111" s="48">
        <v>0</v>
      </c>
      <c r="T111" s="48">
        <v>863676914.55500007</v>
      </c>
      <c r="U111" s="48">
        <v>0</v>
      </c>
      <c r="V111" s="48">
        <v>1605068915.5481033</v>
      </c>
      <c r="W111" s="48">
        <v>0</v>
      </c>
      <c r="X111" s="48">
        <v>2707521640.6331034</v>
      </c>
      <c r="Y111" s="48">
        <v>0</v>
      </c>
      <c r="Z111" s="48">
        <v>1787172180.1693101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1584912440.349946</v>
      </c>
      <c r="AO111" s="48">
        <v>0</v>
      </c>
      <c r="AP111" s="48">
        <v>0</v>
      </c>
      <c r="AQ111" s="48">
        <v>0</v>
      </c>
      <c r="AR111" s="48">
        <v>0</v>
      </c>
      <c r="AS111" s="48">
        <v>766996197.53999996</v>
      </c>
      <c r="AT111" s="48">
        <v>0</v>
      </c>
      <c r="AU111" s="48">
        <v>0</v>
      </c>
      <c r="AV111" s="48">
        <v>0</v>
      </c>
      <c r="AW111" s="48">
        <v>0</v>
      </c>
      <c r="AX111" s="48">
        <v>0</v>
      </c>
      <c r="AY111" s="48">
        <v>1833302297.4299998</v>
      </c>
      <c r="AZ111" s="48">
        <v>4185210935.3232822</v>
      </c>
      <c r="BA111" s="55"/>
    </row>
    <row r="112" spans="2:53" s="24" customFormat="1" ht="12" customHeight="1" outlineLevel="2" x14ac:dyDescent="0.2">
      <c r="B112" s="21"/>
      <c r="C112" s="22"/>
      <c r="D112" s="25" t="s">
        <v>108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329503687.19999999</v>
      </c>
      <c r="U112" s="48">
        <v>0</v>
      </c>
      <c r="V112" s="48">
        <v>966431681.97000003</v>
      </c>
      <c r="W112" s="48">
        <v>0</v>
      </c>
      <c r="X112" s="48">
        <v>1787855225.9200001</v>
      </c>
      <c r="Y112" s="48">
        <v>0</v>
      </c>
      <c r="Z112" s="48">
        <v>2590216157.9700003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774123363.91677535</v>
      </c>
      <c r="AO112" s="48">
        <v>0</v>
      </c>
      <c r="AP112" s="48">
        <v>0</v>
      </c>
      <c r="AQ112" s="48">
        <v>0</v>
      </c>
      <c r="AR112" s="48">
        <v>509424041.01999998</v>
      </c>
      <c r="AS112" s="48">
        <v>0</v>
      </c>
      <c r="AT112" s="48">
        <v>0</v>
      </c>
      <c r="AU112" s="48">
        <v>0</v>
      </c>
      <c r="AV112" s="48">
        <v>0</v>
      </c>
      <c r="AW112" s="48">
        <v>0</v>
      </c>
      <c r="AX112" s="48">
        <v>1302960379.52</v>
      </c>
      <c r="AY112" s="48">
        <v>0</v>
      </c>
      <c r="AZ112" s="48">
        <v>2586507784.46</v>
      </c>
      <c r="BA112" s="55"/>
    </row>
    <row r="113" spans="2:53" s="24" customFormat="1" ht="12" customHeight="1" outlineLevel="2" x14ac:dyDescent="0.2">
      <c r="B113" s="21"/>
      <c r="C113" s="22"/>
      <c r="D113" s="25" t="s">
        <v>109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/>
      <c r="S113" s="48">
        <v>0</v>
      </c>
      <c r="T113" s="48">
        <v>687690</v>
      </c>
      <c r="U113" s="48">
        <v>0</v>
      </c>
      <c r="V113" s="48">
        <v>800812891.72000003</v>
      </c>
      <c r="W113" s="48">
        <v>0</v>
      </c>
      <c r="X113" s="48">
        <v>1291375658.26</v>
      </c>
      <c r="Y113" s="48">
        <v>0</v>
      </c>
      <c r="Z113" s="48">
        <v>2126113088.8199999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799656787.88427877</v>
      </c>
      <c r="AO113" s="48">
        <v>0</v>
      </c>
      <c r="AP113" s="48">
        <v>0</v>
      </c>
      <c r="AQ113" s="48">
        <v>0</v>
      </c>
      <c r="AR113" s="48">
        <v>0</v>
      </c>
      <c r="AS113" s="48">
        <v>0</v>
      </c>
      <c r="AT113" s="48">
        <v>663662640.24000001</v>
      </c>
      <c r="AU113" s="48">
        <v>0</v>
      </c>
      <c r="AV113" s="48">
        <v>0</v>
      </c>
      <c r="AW113" s="48">
        <v>0</v>
      </c>
      <c r="AX113" s="48">
        <v>0</v>
      </c>
      <c r="AY113" s="48">
        <v>0</v>
      </c>
      <c r="AZ113" s="48">
        <v>1463319428.1200001</v>
      </c>
      <c r="BA113" s="55"/>
    </row>
    <row r="114" spans="2:53" s="24" customFormat="1" ht="12" customHeight="1" outlineLevel="2" x14ac:dyDescent="0.2">
      <c r="B114" s="21"/>
      <c r="C114" s="22"/>
      <c r="D114" s="25" t="s">
        <v>82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/>
      <c r="S114" s="48">
        <v>0</v>
      </c>
      <c r="T114" s="48">
        <v>271287508.13999999</v>
      </c>
      <c r="U114" s="48">
        <v>0</v>
      </c>
      <c r="V114" s="48">
        <v>734090998.13</v>
      </c>
      <c r="W114" s="48">
        <v>1717338281.25</v>
      </c>
      <c r="X114" s="48">
        <v>930935684.61999989</v>
      </c>
      <c r="Y114" s="48">
        <v>2594137500</v>
      </c>
      <c r="Z114" s="48">
        <v>1224826952.8999999</v>
      </c>
      <c r="AA114" s="48">
        <v>815953125</v>
      </c>
      <c r="AB114" s="48">
        <v>0</v>
      </c>
      <c r="AC114" s="48">
        <v>0</v>
      </c>
      <c r="AD114" s="48">
        <v>874593750</v>
      </c>
      <c r="AE114" s="48">
        <v>0</v>
      </c>
      <c r="AF114" s="48">
        <v>0</v>
      </c>
      <c r="AG114" s="48">
        <v>905156250</v>
      </c>
      <c r="AH114" s="48">
        <v>0</v>
      </c>
      <c r="AI114" s="48">
        <v>0</v>
      </c>
      <c r="AJ114" s="48">
        <v>933140625</v>
      </c>
      <c r="AK114" s="48">
        <v>0</v>
      </c>
      <c r="AL114" s="48">
        <v>0</v>
      </c>
      <c r="AM114" s="48">
        <v>3528843750</v>
      </c>
      <c r="AN114" s="48">
        <v>349411565.54499996</v>
      </c>
      <c r="AO114" s="48">
        <v>504090.38</v>
      </c>
      <c r="AP114" s="48">
        <v>549999.56000000006</v>
      </c>
      <c r="AQ114" s="48">
        <v>358854571.04000002</v>
      </c>
      <c r="AR114" s="48">
        <v>600523.63</v>
      </c>
      <c r="AS114" s="48">
        <v>942711.49</v>
      </c>
      <c r="AT114" s="48">
        <v>355271729.92999995</v>
      </c>
      <c r="AU114" s="48">
        <v>576224.23</v>
      </c>
      <c r="AV114" s="48">
        <v>574216.04</v>
      </c>
      <c r="AW114" s="48">
        <v>349634493.68000001</v>
      </c>
      <c r="AX114" s="48">
        <v>586757.59</v>
      </c>
      <c r="AY114" s="48">
        <v>662535.89999999991</v>
      </c>
      <c r="AZ114" s="48">
        <v>1418169419.0149999</v>
      </c>
      <c r="BA114" s="55"/>
    </row>
    <row r="115" spans="2:53" s="24" customFormat="1" ht="12" customHeight="1" outlineLevel="2" x14ac:dyDescent="0.2">
      <c r="B115" s="21"/>
      <c r="C115" s="22"/>
      <c r="D115" s="25" t="s">
        <v>72</v>
      </c>
      <c r="E115" s="26"/>
      <c r="F115" s="26"/>
      <c r="G115" s="26"/>
      <c r="H115" s="26"/>
      <c r="I115" s="26">
        <v>0</v>
      </c>
      <c r="J115" s="26">
        <v>938864.72</v>
      </c>
      <c r="K115" s="26">
        <v>570227500</v>
      </c>
      <c r="L115" s="26">
        <v>53317678.422570571</v>
      </c>
      <c r="M115" s="26">
        <v>0</v>
      </c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55"/>
    </row>
    <row r="116" spans="2:53" s="24" customFormat="1" ht="12" customHeight="1" outlineLevel="2" x14ac:dyDescent="0.2">
      <c r="B116" s="21"/>
      <c r="C116" s="22"/>
      <c r="D116" s="25" t="s">
        <v>73</v>
      </c>
      <c r="E116" s="26"/>
      <c r="F116" s="26"/>
      <c r="G116" s="26"/>
      <c r="H116" s="26"/>
      <c r="I116" s="26">
        <v>0</v>
      </c>
      <c r="J116" s="26">
        <v>0</v>
      </c>
      <c r="K116" s="26">
        <v>563220000</v>
      </c>
      <c r="L116" s="26">
        <v>49472544.159999996</v>
      </c>
      <c r="M116" s="26"/>
      <c r="N116" s="26"/>
      <c r="O116" s="18"/>
      <c r="P116" s="18"/>
      <c r="Q116" s="18"/>
      <c r="R116" s="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55"/>
    </row>
    <row r="117" spans="2:53" s="24" customFormat="1" ht="12" customHeight="1" outlineLevel="2" x14ac:dyDescent="0.2">
      <c r="B117" s="21"/>
      <c r="C117" s="22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18"/>
      <c r="Q117" s="18"/>
      <c r="R117" s="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55"/>
    </row>
    <row r="118" spans="2:53" s="24" customFormat="1" ht="12" customHeight="1" outlineLevel="2" x14ac:dyDescent="0.2">
      <c r="B118" s="21"/>
      <c r="C118" s="22" t="s">
        <v>55</v>
      </c>
      <c r="D118" s="25"/>
      <c r="E118" s="17">
        <f t="shared" ref="E118:G118" si="18">+SUM(E119:E121)</f>
        <v>0</v>
      </c>
      <c r="F118" s="17">
        <f t="shared" si="18"/>
        <v>0</v>
      </c>
      <c r="G118" s="17">
        <f t="shared" si="18"/>
        <v>10580659.405923652</v>
      </c>
      <c r="H118" s="17">
        <f t="shared" ref="H118:N118" si="19">+SUM(H119:H121)</f>
        <v>8480338.2692728303</v>
      </c>
      <c r="I118" s="17">
        <f t="shared" si="19"/>
        <v>12357437.652815418</v>
      </c>
      <c r="J118" s="17">
        <f t="shared" si="19"/>
        <v>7893471.4164993661</v>
      </c>
      <c r="K118" s="17">
        <f t="shared" si="19"/>
        <v>16437879.376418423</v>
      </c>
      <c r="L118" s="17">
        <f t="shared" si="19"/>
        <v>9042525.5600000005</v>
      </c>
      <c r="M118" s="17">
        <f>+SUM(M119:M121)</f>
        <v>26875715.34</v>
      </c>
      <c r="N118" s="17">
        <f t="shared" si="19"/>
        <v>10659686.408000002</v>
      </c>
      <c r="O118" s="18">
        <f t="shared" ref="O118:R118" si="20">+SUM(O119:O121)</f>
        <v>29873525.919999994</v>
      </c>
      <c r="P118" s="18">
        <f t="shared" si="20"/>
        <v>8273889.9040000001</v>
      </c>
      <c r="Q118" s="18">
        <f t="shared" si="20"/>
        <v>57801843.160000004</v>
      </c>
      <c r="R118" s="18">
        <f t="shared" si="20"/>
        <v>7954992.2139999811</v>
      </c>
      <c r="S118" s="47">
        <v>47592873.890000001</v>
      </c>
      <c r="T118" s="47">
        <v>5129340.021799989</v>
      </c>
      <c r="U118" s="47">
        <v>63005497.389999993</v>
      </c>
      <c r="V118" s="47">
        <v>14013330.630619997</v>
      </c>
      <c r="W118" s="47">
        <v>98985359.180000007</v>
      </c>
      <c r="X118" s="47">
        <v>20830412.57</v>
      </c>
      <c r="Y118" s="47">
        <v>65668590.790000007</v>
      </c>
      <c r="Z118" s="47">
        <v>13262310.120000001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55"/>
    </row>
    <row r="119" spans="2:53" s="24" customFormat="1" ht="12" customHeight="1" outlineLevel="2" x14ac:dyDescent="0.2">
      <c r="B119" s="21"/>
      <c r="C119" s="22"/>
      <c r="D119" s="25" t="s">
        <v>74</v>
      </c>
      <c r="E119" s="26">
        <v>0</v>
      </c>
      <c r="F119" s="26">
        <v>0</v>
      </c>
      <c r="G119" s="26">
        <v>9279470.8487098068</v>
      </c>
      <c r="H119" s="26">
        <v>7400207.85857426</v>
      </c>
      <c r="I119" s="26">
        <v>11269978.18</v>
      </c>
      <c r="J119" s="26">
        <v>7024772.4331999999</v>
      </c>
      <c r="K119" s="26">
        <v>14991420.116434671</v>
      </c>
      <c r="L119" s="26">
        <v>7184124.3799999999</v>
      </c>
      <c r="M119" s="26">
        <v>24510896.869999997</v>
      </c>
      <c r="N119" s="26">
        <v>7842764.2880000016</v>
      </c>
      <c r="O119" s="20">
        <v>27245060.789999995</v>
      </c>
      <c r="P119" s="20">
        <v>6257688.2439999999</v>
      </c>
      <c r="Q119" s="20">
        <v>52716300.790000007</v>
      </c>
      <c r="R119" s="20">
        <v>7027532.9179999866</v>
      </c>
      <c r="S119" s="48">
        <v>30063447</v>
      </c>
      <c r="T119" s="48">
        <v>1300612.1139999889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55"/>
    </row>
    <row r="120" spans="2:53" s="13" customFormat="1" ht="12.75" customHeight="1" x14ac:dyDescent="0.2">
      <c r="B120" s="21"/>
      <c r="C120" s="22"/>
      <c r="D120" s="25" t="s">
        <v>75</v>
      </c>
      <c r="E120" s="26">
        <v>0</v>
      </c>
      <c r="F120" s="26">
        <v>0</v>
      </c>
      <c r="G120" s="26">
        <v>932052.46756480832</v>
      </c>
      <c r="H120" s="26">
        <v>775555.56034760247</v>
      </c>
      <c r="I120" s="26">
        <v>779013.04281541868</v>
      </c>
      <c r="J120" s="26">
        <v>565596.69703892583</v>
      </c>
      <c r="K120" s="26">
        <v>1036246.1277222385</v>
      </c>
      <c r="L120" s="26">
        <v>1331576.52</v>
      </c>
      <c r="M120" s="26">
        <v>1694257.28</v>
      </c>
      <c r="N120" s="26">
        <v>1546261.2</v>
      </c>
      <c r="O120" s="20">
        <v>1883249.8</v>
      </c>
      <c r="P120" s="20">
        <v>1431396.3</v>
      </c>
      <c r="Q120" s="20">
        <v>3643913.36</v>
      </c>
      <c r="R120" s="20">
        <v>685595.59600000002</v>
      </c>
      <c r="S120" s="48">
        <v>2078083.17</v>
      </c>
      <c r="T120" s="48">
        <v>119026.90360000005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55"/>
    </row>
    <row r="121" spans="2:53" s="13" customFormat="1" ht="12.75" customHeight="1" x14ac:dyDescent="0.2">
      <c r="B121" s="27"/>
      <c r="C121" s="22"/>
      <c r="D121" s="25" t="s">
        <v>76</v>
      </c>
      <c r="E121" s="20">
        <v>0</v>
      </c>
      <c r="F121" s="20">
        <v>0</v>
      </c>
      <c r="G121" s="26">
        <v>369136.08964903618</v>
      </c>
      <c r="H121" s="26">
        <v>304574.85035096772</v>
      </c>
      <c r="I121" s="26">
        <v>308446.43</v>
      </c>
      <c r="J121" s="26">
        <v>303102.28626044031</v>
      </c>
      <c r="K121" s="26">
        <v>410213.13226151292</v>
      </c>
      <c r="L121" s="26">
        <v>526824.66</v>
      </c>
      <c r="M121" s="26">
        <v>670561.18999999994</v>
      </c>
      <c r="N121" s="26">
        <v>1270660.92</v>
      </c>
      <c r="O121" s="20">
        <v>745215.33</v>
      </c>
      <c r="P121" s="20">
        <v>584805.36</v>
      </c>
      <c r="Q121" s="20">
        <v>1441629.0100000002</v>
      </c>
      <c r="R121" s="20">
        <v>241863.69999999425</v>
      </c>
      <c r="S121" s="48">
        <v>822019.61</v>
      </c>
      <c r="T121" s="48">
        <v>22980.43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55"/>
    </row>
    <row r="122" spans="2:53" s="13" customFormat="1" ht="12.75" customHeight="1" x14ac:dyDescent="0.2">
      <c r="B122" s="27"/>
      <c r="C122" s="22"/>
      <c r="D122" s="25" t="s">
        <v>85</v>
      </c>
      <c r="E122" s="20"/>
      <c r="F122" s="20"/>
      <c r="G122" s="26"/>
      <c r="H122" s="26"/>
      <c r="I122" s="26"/>
      <c r="J122" s="26"/>
      <c r="K122" s="26"/>
      <c r="L122" s="26"/>
      <c r="M122" s="26"/>
      <c r="N122" s="26"/>
      <c r="O122" s="20"/>
      <c r="P122" s="20"/>
      <c r="Q122" s="20"/>
      <c r="R122" s="20"/>
      <c r="S122" s="48">
        <v>14629324.109999999</v>
      </c>
      <c r="T122" s="48">
        <v>3686720.5742000001</v>
      </c>
      <c r="U122" s="48">
        <v>63005497.389999993</v>
      </c>
      <c r="V122" s="48">
        <v>14013330.630619997</v>
      </c>
      <c r="W122" s="48">
        <v>98985359.180000007</v>
      </c>
      <c r="X122" s="48">
        <v>20830412.57</v>
      </c>
      <c r="Y122" s="48">
        <v>65668590.790000007</v>
      </c>
      <c r="Z122" s="48">
        <v>13262310.120000001</v>
      </c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55"/>
    </row>
    <row r="123" spans="2:53" s="13" customFormat="1" ht="12" customHeight="1" x14ac:dyDescent="0.2">
      <c r="B123" s="27"/>
      <c r="C123" s="22"/>
      <c r="D123" s="25"/>
      <c r="E123" s="20"/>
      <c r="F123" s="20"/>
      <c r="G123" s="20"/>
      <c r="H123" s="20"/>
      <c r="I123" s="20"/>
      <c r="J123" s="20"/>
      <c r="K123" s="36"/>
      <c r="L123" s="36"/>
      <c r="M123" s="36"/>
      <c r="N123" s="36"/>
      <c r="O123" s="20"/>
      <c r="P123" s="20"/>
      <c r="Q123" s="20"/>
      <c r="R123" s="20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55"/>
    </row>
    <row r="124" spans="2:53" s="24" customFormat="1" ht="12" customHeight="1" x14ac:dyDescent="0.2">
      <c r="B124" s="28" t="s">
        <v>54</v>
      </c>
      <c r="C124" s="15"/>
      <c r="D124" s="16"/>
      <c r="E124" s="17">
        <f t="shared" ref="E124:AZ124" si="21">+E59+E9</f>
        <v>995123556.32584357</v>
      </c>
      <c r="F124" s="18">
        <f t="shared" si="21"/>
        <v>280027065.95339358</v>
      </c>
      <c r="G124" s="17">
        <f t="shared" si="21"/>
        <v>414254401.49382007</v>
      </c>
      <c r="H124" s="18">
        <f t="shared" si="21"/>
        <v>470478501.35209787</v>
      </c>
      <c r="I124" s="17">
        <f t="shared" si="21"/>
        <v>494177864.54048312</v>
      </c>
      <c r="J124" s="18">
        <f t="shared" si="21"/>
        <v>498833626.47063828</v>
      </c>
      <c r="K124" s="18">
        <f t="shared" si="21"/>
        <v>1696965727.634438</v>
      </c>
      <c r="L124" s="18">
        <f t="shared" si="21"/>
        <v>663357306.43196809</v>
      </c>
      <c r="M124" s="18">
        <f t="shared" si="21"/>
        <v>1123470917.6203055</v>
      </c>
      <c r="N124" s="18">
        <f t="shared" si="21"/>
        <v>1133843605.6003501</v>
      </c>
      <c r="O124" s="18">
        <f t="shared" si="21"/>
        <v>1194062155.7311513</v>
      </c>
      <c r="P124" s="18">
        <f t="shared" si="21"/>
        <v>1189516820.2940626</v>
      </c>
      <c r="Q124" s="18">
        <f t="shared" si="21"/>
        <v>1337158642.1179597</v>
      </c>
      <c r="R124" s="18">
        <f t="shared" si="21"/>
        <v>2165399585.1900697</v>
      </c>
      <c r="S124" s="18">
        <f t="shared" si="21"/>
        <v>8257321015.5591583</v>
      </c>
      <c r="T124" s="18">
        <f t="shared" si="21"/>
        <v>2667953826.1232052</v>
      </c>
      <c r="U124" s="18">
        <f t="shared" si="21"/>
        <v>1515325084.76121</v>
      </c>
      <c r="V124" s="18">
        <f t="shared" si="21"/>
        <v>5642029226.4168329</v>
      </c>
      <c r="W124" s="18">
        <f t="shared" si="21"/>
        <v>5519049545.7428493</v>
      </c>
      <c r="X124" s="18">
        <f t="shared" si="21"/>
        <v>10095613241.689342</v>
      </c>
      <c r="Y124" s="18">
        <f t="shared" si="21"/>
        <v>11927061751.364532</v>
      </c>
      <c r="Z124" s="18">
        <f t="shared" si="21"/>
        <v>11436847903.864538</v>
      </c>
      <c r="AA124" s="18">
        <f t="shared" si="21"/>
        <v>1462329914.1637998</v>
      </c>
      <c r="AB124" s="18">
        <f t="shared" si="21"/>
        <v>930658102.70954812</v>
      </c>
      <c r="AC124" s="18">
        <f t="shared" si="21"/>
        <v>437256374.03920007</v>
      </c>
      <c r="AD124" s="18">
        <f t="shared" si="21"/>
        <v>1599417821.7359686</v>
      </c>
      <c r="AE124" s="18">
        <f t="shared" si="21"/>
        <v>5100362317.1500006</v>
      </c>
      <c r="AF124" s="18">
        <f t="shared" si="21"/>
        <v>478510329.7841593</v>
      </c>
      <c r="AG124" s="18">
        <f t="shared" si="21"/>
        <v>1272348880.1106</v>
      </c>
      <c r="AH124" s="18">
        <f t="shared" si="21"/>
        <v>1031960149.6152775</v>
      </c>
      <c r="AI124" s="18">
        <f t="shared" si="21"/>
        <v>1281244427.5507493</v>
      </c>
      <c r="AJ124" s="18">
        <f t="shared" si="21"/>
        <v>1330318093.4689336</v>
      </c>
      <c r="AK124" s="18">
        <f t="shared" si="21"/>
        <v>2422331017.3899999</v>
      </c>
      <c r="AL124" s="18">
        <f>+AL59+AL9</f>
        <v>1187029477.5351999</v>
      </c>
      <c r="AM124" s="18">
        <f t="shared" si="21"/>
        <v>18533766905.236515</v>
      </c>
      <c r="AN124" s="18">
        <f t="shared" si="21"/>
        <v>3631182042.6877003</v>
      </c>
      <c r="AO124" s="18">
        <f t="shared" si="21"/>
        <v>97974020.617251903</v>
      </c>
      <c r="AP124" s="18">
        <f t="shared" si="21"/>
        <v>444462201.77640003</v>
      </c>
      <c r="AQ124" s="18">
        <f t="shared" si="21"/>
        <v>515548816.11688507</v>
      </c>
      <c r="AR124" s="18">
        <f t="shared" si="21"/>
        <v>1188894250.51</v>
      </c>
      <c r="AS124" s="18">
        <f t="shared" si="21"/>
        <v>1157490434.7924733</v>
      </c>
      <c r="AT124" s="18">
        <f t="shared" si="21"/>
        <v>1079506161.2334001</v>
      </c>
      <c r="AU124" s="18">
        <f t="shared" si="21"/>
        <v>77786032.631686404</v>
      </c>
      <c r="AV124" s="18">
        <f t="shared" si="21"/>
        <v>376880148.07894319</v>
      </c>
      <c r="AW124" s="18">
        <f t="shared" si="21"/>
        <v>403153596.49959999</v>
      </c>
      <c r="AX124" s="18">
        <f t="shared" si="21"/>
        <v>1946871107.8899999</v>
      </c>
      <c r="AY124" s="18">
        <f t="shared" si="21"/>
        <v>2155066406.6538067</v>
      </c>
      <c r="AZ124" s="18">
        <f t="shared" si="21"/>
        <v>13074815219.469353</v>
      </c>
      <c r="BA124" s="55"/>
    </row>
    <row r="125" spans="2:53" ht="12" customHeight="1" thickBot="1" x14ac:dyDescent="0.25">
      <c r="B125" s="29"/>
      <c r="C125" s="30"/>
      <c r="D125" s="31"/>
      <c r="E125" s="32"/>
      <c r="F125" s="32"/>
      <c r="G125" s="32"/>
      <c r="H125" s="32"/>
      <c r="I125" s="32"/>
      <c r="J125" s="32"/>
      <c r="K125" s="38"/>
      <c r="L125" s="38"/>
      <c r="M125" s="38"/>
      <c r="N125" s="38"/>
      <c r="O125" s="42"/>
      <c r="P125" s="42"/>
      <c r="Q125" s="42"/>
      <c r="R125" s="42"/>
      <c r="S125" s="49"/>
      <c r="T125" s="49"/>
      <c r="U125" s="49"/>
      <c r="V125" s="49"/>
      <c r="W125" s="49"/>
      <c r="X125" s="49"/>
      <c r="Y125" s="49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</row>
    <row r="127" spans="2:53" x14ac:dyDescent="0.2">
      <c r="C127" s="34" t="s">
        <v>59</v>
      </c>
      <c r="Q127" s="45"/>
      <c r="S127" s="45"/>
      <c r="U127" s="50"/>
      <c r="W127" s="50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3" x14ac:dyDescent="0.2">
      <c r="D128" s="39" t="s">
        <v>134</v>
      </c>
      <c r="I128" s="35"/>
      <c r="J128" s="35"/>
      <c r="Q128" s="45"/>
      <c r="R128" s="45"/>
      <c r="S128" s="45"/>
      <c r="T128" s="45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</sheetData>
  <mergeCells count="13">
    <mergeCell ref="Y6:Z6"/>
    <mergeCell ref="AA6:AZ6"/>
    <mergeCell ref="W6:X6"/>
    <mergeCell ref="U6:V6"/>
    <mergeCell ref="S6:T6"/>
    <mergeCell ref="B7:D7"/>
    <mergeCell ref="Q6:R6"/>
    <mergeCell ref="E6:F6"/>
    <mergeCell ref="O6:P6"/>
    <mergeCell ref="M6:N6"/>
    <mergeCell ref="K6:L6"/>
    <mergeCell ref="I6:J6"/>
    <mergeCell ref="G6:H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8:J11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2022-03-18T12:31:55Z</dcterms:modified>
</cp:coreProperties>
</file>