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0-AREA FISCAL\0-BASES\2021-10\"/>
    </mc:Choice>
  </mc:AlternateContent>
  <bookViews>
    <workbookView xWindow="480" yWindow="270" windowWidth="11340" windowHeight="660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J38" i="28" l="1"/>
  <c r="H38" i="28"/>
  <c r="G38" i="28"/>
  <c r="I38" i="28" l="1"/>
  <c r="E10" i="28"/>
  <c r="G88" i="28" l="1"/>
  <c r="G85" i="28"/>
  <c r="G81" i="28"/>
  <c r="G59" i="28"/>
  <c r="G10" i="28"/>
  <c r="G65" i="28" l="1"/>
  <c r="G54" i="28"/>
  <c r="G8" i="28"/>
  <c r="G62" i="28"/>
  <c r="G49" i="28"/>
  <c r="G90" i="28"/>
  <c r="G76" i="28"/>
  <c r="G75" i="28" s="1"/>
  <c r="G84" i="28"/>
  <c r="G61" i="28" l="1"/>
  <c r="G37" i="28"/>
  <c r="G7" i="28"/>
  <c r="G83" i="28"/>
  <c r="G96" i="28" l="1"/>
  <c r="J85" i="28" l="1"/>
  <c r="I85" i="28"/>
  <c r="H85" i="28"/>
  <c r="E85" i="28"/>
  <c r="J65" i="28"/>
  <c r="H65" i="28"/>
  <c r="J54" i="28"/>
  <c r="I54" i="28"/>
  <c r="H54" i="28"/>
  <c r="E54" i="28"/>
  <c r="J10" i="28"/>
  <c r="I10" i="28"/>
  <c r="H10" i="28"/>
  <c r="E62" i="28" l="1"/>
  <c r="E38" i="28"/>
  <c r="E65" i="28"/>
  <c r="E90" i="28"/>
  <c r="I65" i="28"/>
  <c r="E49" i="28"/>
  <c r="H90" i="28"/>
  <c r="I90" i="28"/>
  <c r="J90" i="28"/>
  <c r="E8" i="28"/>
  <c r="H8" i="28"/>
  <c r="I8" i="28"/>
  <c r="J8" i="28"/>
  <c r="I49" i="28"/>
  <c r="E61" i="28" l="1"/>
  <c r="J88" i="28"/>
  <c r="I88" i="28"/>
  <c r="H88" i="28"/>
  <c r="E88" i="28"/>
  <c r="E84" i="28" s="1"/>
  <c r="E83" i="28" s="1"/>
  <c r="J59" i="28"/>
  <c r="I59" i="28"/>
  <c r="H59" i="28"/>
  <c r="E59" i="28"/>
  <c r="E81" i="28"/>
  <c r="H81" i="28"/>
  <c r="I81" i="28"/>
  <c r="J81" i="28"/>
  <c r="J84" i="28" l="1"/>
  <c r="J83" i="28" s="1"/>
  <c r="H84" i="28"/>
  <c r="H83" i="28" s="1"/>
  <c r="J76" i="28"/>
  <c r="J75" i="28" s="1"/>
  <c r="H76" i="28"/>
  <c r="H75" i="28" s="1"/>
  <c r="J62" i="28"/>
  <c r="J61" i="28" s="1"/>
  <c r="H62" i="28"/>
  <c r="H61" i="28" s="1"/>
  <c r="E7" i="28"/>
  <c r="I76" i="28"/>
  <c r="I75" i="28" s="1"/>
  <c r="E76" i="28"/>
  <c r="E75" i="28" s="1"/>
  <c r="I62" i="28"/>
  <c r="I61" i="28" s="1"/>
  <c r="J49" i="28"/>
  <c r="H49" i="28"/>
  <c r="I84" i="28"/>
  <c r="I83" i="28" s="1"/>
  <c r="I7" i="28" l="1"/>
  <c r="J37" i="28"/>
  <c r="I37" i="28"/>
  <c r="J7" i="28"/>
  <c r="H7" i="28"/>
  <c r="H37" i="28"/>
  <c r="E37" i="28"/>
  <c r="E96" i="28" l="1"/>
  <c r="J96" i="28"/>
  <c r="I96" i="28"/>
  <c r="H96" i="28"/>
</calcChain>
</file>

<file path=xl/sharedStrings.xml><?xml version="1.0" encoding="utf-8"?>
<sst xmlns="http://schemas.openxmlformats.org/spreadsheetml/2006/main" count="183" uniqueCount="111">
  <si>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</si>
  <si>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</si>
  <si>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</si>
  <si>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</si>
  <si>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</si>
  <si>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</si>
  <si>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</si>
  <si>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</si>
  <si>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</si>
  <si>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</si>
  <si>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</si>
  <si>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</si>
  <si>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</si>
  <si>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</si>
  <si>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</si>
  <si>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</si>
  <si>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</si>
  <si>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</si>
  <si>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</si>
  <si>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</si>
  <si>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</si>
  <si>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</si>
  <si>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</si>
  <si>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</si>
  <si>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</si>
  <si>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</si>
  <si>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</si>
  <si>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</si>
  <si>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</si>
  <si>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</si>
  <si>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</si>
  <si>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</si>
  <si>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</si>
  <si>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</si>
  <si>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</si>
  <si>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</si>
  <si>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</si>
  <si>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</si>
  <si>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</si>
  <si>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</si>
  <si>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</si>
  <si>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</si>
  <si>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</si>
  <si>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</si>
  <si>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</si>
  <si>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</si>
  <si>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</si>
  <si>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</si>
  <si>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</si>
  <si>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</si>
  <si>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</si>
  <si>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</si>
  <si>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</si>
  <si>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</si>
  <si>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</si>
  <si>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</si>
  <si>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</si>
  <si>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</si>
  <si>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</si>
  <si>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</si>
  <si>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</si>
  <si>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</si>
  <si>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</si>
  <si>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</si>
  <si>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</si>
  <si>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Título al 7,125% con vencimiento 2026</t>
  </si>
  <si>
    <t>Préstamo IFC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</si>
  <si>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</si>
  <si>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</si>
  <si>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</si>
  <si>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</si>
  <si>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</si>
  <si>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</si>
  <si>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</si>
  <si>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</si>
  <si>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</si>
  <si>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</si>
  <si>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</si>
  <si>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</si>
  <si>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</si>
  <si>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</si>
  <si>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</si>
  <si>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</si>
  <si>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</si>
  <si>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</si>
  <si>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</si>
  <si>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</si>
  <si>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</si>
  <si>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</si>
  <si>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</si>
  <si>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</si>
  <si>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</si>
  <si>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</si>
  <si>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</si>
  <si>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</si>
  <si>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</si>
  <si>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FFFIR - X-0020-08 Morrison</t>
  </si>
  <si>
    <t>FFFIR - X-0026-08 A</t>
  </si>
  <si>
    <t>FFFIR - X-0033-13 S.Javier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</si>
  <si>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</si>
  <si>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</si>
  <si>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</si>
  <si>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</si>
  <si>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2022 2024</t>
  </si>
  <si>
    <t>FIDA 1744 - PRODECCA</t>
  </si>
  <si>
    <t>BID 2929</t>
  </si>
  <si>
    <t>Etapa OCTUBRE 2021</t>
  </si>
  <si>
    <t>(2) Los servicios de la deuda corresponden al período de Enero - Octubre 2021</t>
  </si>
  <si>
    <t>(4) El tipo de cambio utilizado para la conversión de deuda en moneda de origen extranjera a pesos corrientes es el correspondiente al cambio vendedor del Banco Nación del último día hábil del mes 31/10/2021 USD:$99,72</t>
  </si>
  <si>
    <t>EUR:$115,3661 KWD:$330,338</t>
  </si>
  <si>
    <t>STOCK DE DEUDA AL 31-10-2021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</si>
</sst>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6"/>
  <sheetViews>
    <sheetView showGridLines="0" tabSelected="1" zoomScale="80" zoomScaleNormal="80" workbookViewId="0">
      <pane ySplit="6" topLeftCell="A7" activePane="bottomLeft" state="frozen"/>
      <selection pane="bottomLeft" activeCell="J5" sqref="J5:J6"/>
    </sheetView>
  </sheetViews>
  <sheetFormatPr baseColWidth="10" defaultColWidth="11.42578125" defaultRowHeight="12.75"/>
  <cols>
    <col min="1" max="1" width="3.140625" style="1" customWidth="1"/>
    <col min="2" max="2" width="2.85546875" style="1" customWidth="1"/>
    <col min="3" max="3" width="63" style="1" customWidth="1"/>
    <col min="4" max="4" width="10" style="1" bestFit="1" customWidth="1"/>
    <col min="5" max="5" width="22.7109375" style="6" customWidth="1"/>
    <col min="6" max="6" width="15.5703125" style="6" customWidth="1"/>
    <col min="7" max="7" width="18.7109375" style="6" bestFit="1" customWidth="1"/>
    <col min="8" max="8" width="16.28515625" style="1" bestFit="1" customWidth="1"/>
    <col min="9" max="9" width="14.85546875" style="1" bestFit="1" customWidth="1"/>
    <col min="10" max="10" width="18.7109375" style="1" customWidth="1"/>
    <col min="11" max="11" width="9.7109375" style="1" customWidth="1"/>
    <col min="12" max="16384" width="11.42578125" style="1"/>
  </cols>
  <sheetData>
    <row r="1" spans="2:11">
      <c r="B1" s="92" t="s">
        <v>0</v>
      </c>
      <c r="C1" s="92"/>
      <c r="D1" s="92"/>
      <c r="E1" s="92"/>
      <c r="F1" s="92"/>
      <c r="G1" s="92"/>
      <c r="H1" s="92"/>
      <c r="I1" s="92"/>
      <c r="J1" s="92"/>
    </row>
    <row r="2" spans="2:11">
      <c r="B2" s="93" t="s">
        <v>53</v>
      </c>
      <c r="C2" s="93"/>
      <c r="D2" s="93"/>
      <c r="E2" s="93"/>
      <c r="F2" s="93"/>
      <c r="G2" s="93"/>
      <c r="H2" s="93"/>
      <c r="I2" s="93"/>
      <c r="J2" s="93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106</v>
      </c>
      <c r="H4" s="5"/>
      <c r="J4" s="4"/>
    </row>
    <row r="5" spans="2:11" ht="13.5" thickBot="1">
      <c r="B5" s="82" t="s">
        <v>2</v>
      </c>
      <c r="C5" s="83"/>
      <c r="D5" s="86" t="s">
        <v>83</v>
      </c>
      <c r="E5" s="88" t="s">
        <v>110</v>
      </c>
      <c r="F5" s="88" t="s">
        <v>80</v>
      </c>
      <c r="G5" s="88" t="s">
        <v>81</v>
      </c>
      <c r="H5" s="90" t="s">
        <v>82</v>
      </c>
      <c r="I5" s="91"/>
      <c r="J5" s="94" t="s">
        <v>4</v>
      </c>
    </row>
    <row r="6" spans="2:11" ht="13.5" thickBot="1">
      <c r="B6" s="84"/>
      <c r="C6" s="85"/>
      <c r="D6" s="87"/>
      <c r="E6" s="89"/>
      <c r="F6" s="89"/>
      <c r="G6" s="89"/>
      <c r="H6" s="7" t="s">
        <v>46</v>
      </c>
      <c r="I6" s="8" t="s">
        <v>3</v>
      </c>
      <c r="J6" s="95"/>
    </row>
    <row r="7" spans="2:11" ht="13.5" thickBot="1">
      <c r="B7" s="80" t="s">
        <v>5</v>
      </c>
      <c r="C7" s="81"/>
      <c r="D7" s="9"/>
      <c r="E7" s="10">
        <f>E8+E10</f>
        <v>13330133.28959319</v>
      </c>
      <c r="F7" s="10"/>
      <c r="G7" s="10">
        <f>G8+G10</f>
        <v>722.73990000000003</v>
      </c>
      <c r="H7" s="10">
        <f>H8+H10</f>
        <v>3547272.1038989071</v>
      </c>
      <c r="I7" s="10">
        <f>I8+I10</f>
        <v>605031.96149000002</v>
      </c>
      <c r="J7" s="10">
        <f>J8+J10</f>
        <v>0</v>
      </c>
    </row>
    <row r="8" spans="2:11" ht="13.5" customHeight="1">
      <c r="B8" s="11" t="s">
        <v>6</v>
      </c>
      <c r="C8" s="12"/>
      <c r="D8" s="13"/>
      <c r="E8" s="14">
        <f>SUM(E9:E9)</f>
        <v>1429380.6845298279</v>
      </c>
      <c r="F8" s="15"/>
      <c r="G8" s="16">
        <f>SUM(G9:G9)</f>
        <v>0</v>
      </c>
      <c r="H8" s="17">
        <f>SUM(H9:H9)</f>
        <v>129943.69859994117</v>
      </c>
      <c r="I8" s="14">
        <f>SUM(I9:I9)</f>
        <v>72525.018060000002</v>
      </c>
      <c r="J8" s="14">
        <f>SUM(J9:J9)</f>
        <v>0</v>
      </c>
      <c r="K8" s="18"/>
    </row>
    <row r="9" spans="2:11" ht="13.5" customHeight="1">
      <c r="B9" s="11"/>
      <c r="C9" s="12" t="s">
        <v>62</v>
      </c>
      <c r="D9" s="19" t="s">
        <v>7</v>
      </c>
      <c r="E9" s="20">
        <v>1429380.6845298279</v>
      </c>
      <c r="F9" s="21">
        <v>2030</v>
      </c>
      <c r="G9" s="20">
        <v>0</v>
      </c>
      <c r="H9" s="22">
        <v>129943.69859994117</v>
      </c>
      <c r="I9" s="20">
        <v>72525.018060000002</v>
      </c>
      <c r="J9" s="23">
        <v>0</v>
      </c>
      <c r="K9" s="18"/>
    </row>
    <row r="10" spans="2:11" ht="13.5" customHeight="1">
      <c r="B10" s="11" t="s">
        <v>58</v>
      </c>
      <c r="C10" s="12"/>
      <c r="D10" s="19"/>
      <c r="E10" s="14">
        <f>SUM(E11:E36)</f>
        <v>11900752.605063362</v>
      </c>
      <c r="F10" s="15"/>
      <c r="G10" s="14">
        <f t="shared" ref="G10:J10" si="0">SUM(G11:G36)</f>
        <v>722.73990000000003</v>
      </c>
      <c r="H10" s="14">
        <f t="shared" si="0"/>
        <v>3417328.405298966</v>
      </c>
      <c r="I10" s="14">
        <f t="shared" si="0"/>
        <v>532506.94342999998</v>
      </c>
      <c r="J10" s="14">
        <f t="shared" si="0"/>
        <v>0</v>
      </c>
      <c r="K10" s="18"/>
    </row>
    <row r="11" spans="2:11" ht="13.5" customHeight="1">
      <c r="B11" s="11"/>
      <c r="C11" s="12" t="s">
        <v>40</v>
      </c>
      <c r="D11" s="19" t="s">
        <v>7</v>
      </c>
      <c r="E11" s="20">
        <v>0</v>
      </c>
      <c r="F11" s="21">
        <v>2021</v>
      </c>
      <c r="G11" s="20">
        <v>0</v>
      </c>
      <c r="H11" s="22">
        <v>2235.6672699999999</v>
      </c>
      <c r="I11" s="20">
        <v>26.196830000000002</v>
      </c>
      <c r="J11" s="23">
        <v>0</v>
      </c>
      <c r="K11" s="18"/>
    </row>
    <row r="12" spans="2:11" ht="13.5" customHeight="1">
      <c r="B12" s="11"/>
      <c r="C12" s="12" t="s">
        <v>96</v>
      </c>
      <c r="D12" s="19" t="s">
        <v>7</v>
      </c>
      <c r="E12" s="20">
        <v>0</v>
      </c>
      <c r="F12" s="21">
        <v>2021</v>
      </c>
      <c r="G12" s="20">
        <v>0</v>
      </c>
      <c r="H12" s="22">
        <v>1180.3169200000002</v>
      </c>
      <c r="I12" s="20">
        <v>13.830590000000003</v>
      </c>
      <c r="J12" s="23">
        <v>0</v>
      </c>
      <c r="K12" s="18"/>
    </row>
    <row r="13" spans="2:11" ht="13.5" customHeight="1">
      <c r="B13" s="11"/>
      <c r="C13" s="12" t="s">
        <v>39</v>
      </c>
      <c r="D13" s="19" t="s">
        <v>7</v>
      </c>
      <c r="E13" s="20">
        <v>0</v>
      </c>
      <c r="F13" s="21">
        <v>2021</v>
      </c>
      <c r="G13" s="20">
        <v>0</v>
      </c>
      <c r="H13" s="22">
        <v>3569.6314900000002</v>
      </c>
      <c r="I13" s="20">
        <v>41.827780000000004</v>
      </c>
      <c r="J13" s="23">
        <v>0</v>
      </c>
      <c r="K13" s="18"/>
    </row>
    <row r="14" spans="2:11" ht="13.5" customHeight="1">
      <c r="B14" s="11"/>
      <c r="C14" s="12" t="s">
        <v>97</v>
      </c>
      <c r="D14" s="19" t="s">
        <v>7</v>
      </c>
      <c r="E14" s="20">
        <v>0</v>
      </c>
      <c r="F14" s="21">
        <v>2021</v>
      </c>
      <c r="G14" s="20">
        <v>0</v>
      </c>
      <c r="H14" s="22">
        <v>1157.6825700000002</v>
      </c>
      <c r="I14" s="20">
        <v>13.565340000000001</v>
      </c>
      <c r="J14" s="23">
        <v>0</v>
      </c>
      <c r="K14" s="18"/>
    </row>
    <row r="15" spans="2:11" ht="13.5" customHeight="1">
      <c r="B15" s="11"/>
      <c r="C15" s="12" t="s">
        <v>42</v>
      </c>
      <c r="D15" s="19" t="s">
        <v>7</v>
      </c>
      <c r="E15" s="20">
        <v>0</v>
      </c>
      <c r="F15" s="21">
        <v>2021</v>
      </c>
      <c r="G15" s="20">
        <v>0</v>
      </c>
      <c r="H15" s="22">
        <v>1545.6699699999999</v>
      </c>
      <c r="I15" s="20">
        <v>18.11167</v>
      </c>
      <c r="J15" s="23">
        <v>0</v>
      </c>
      <c r="K15" s="18"/>
    </row>
    <row r="16" spans="2:11" ht="13.5" customHeight="1">
      <c r="B16" s="11"/>
      <c r="C16" s="12" t="s">
        <v>37</v>
      </c>
      <c r="D16" s="19" t="s">
        <v>7</v>
      </c>
      <c r="E16" s="20">
        <v>0</v>
      </c>
      <c r="F16" s="21">
        <v>2021</v>
      </c>
      <c r="G16" s="20">
        <v>0</v>
      </c>
      <c r="H16" s="22">
        <v>1625.9620899999998</v>
      </c>
      <c r="I16" s="20">
        <v>19.052490000000002</v>
      </c>
      <c r="J16" s="23">
        <v>0</v>
      </c>
      <c r="K16" s="18"/>
    </row>
    <row r="17" spans="2:11" ht="13.5" customHeight="1">
      <c r="B17" s="11"/>
      <c r="C17" s="12" t="s">
        <v>38</v>
      </c>
      <c r="D17" s="19" t="s">
        <v>7</v>
      </c>
      <c r="E17" s="20">
        <v>0</v>
      </c>
      <c r="F17" s="21">
        <v>2021</v>
      </c>
      <c r="G17" s="20">
        <v>0</v>
      </c>
      <c r="H17" s="22">
        <v>5098.0312800000002</v>
      </c>
      <c r="I17" s="20">
        <v>59.737090000000002</v>
      </c>
      <c r="J17" s="23">
        <v>0</v>
      </c>
      <c r="K17" s="18"/>
    </row>
    <row r="18" spans="2:11" ht="13.5" customHeight="1">
      <c r="B18" s="11"/>
      <c r="C18" s="12" t="s">
        <v>41</v>
      </c>
      <c r="D18" s="19" t="s">
        <v>7</v>
      </c>
      <c r="E18" s="20">
        <v>0</v>
      </c>
      <c r="F18" s="21">
        <v>2021</v>
      </c>
      <c r="G18" s="20">
        <v>0</v>
      </c>
      <c r="H18" s="22">
        <v>2228.84076</v>
      </c>
      <c r="I18" s="20">
        <v>26.11684</v>
      </c>
      <c r="J18" s="23">
        <v>0</v>
      </c>
      <c r="K18" s="18"/>
    </row>
    <row r="19" spans="2:11" ht="13.5" customHeight="1">
      <c r="B19" s="11"/>
      <c r="C19" s="12" t="s">
        <v>98</v>
      </c>
      <c r="D19" s="19" t="s">
        <v>7</v>
      </c>
      <c r="E19" s="20">
        <v>0</v>
      </c>
      <c r="F19" s="21">
        <v>2021</v>
      </c>
      <c r="G19" s="20">
        <v>0</v>
      </c>
      <c r="H19" s="22">
        <v>1689.20965</v>
      </c>
      <c r="I19" s="20">
        <v>19.793610000000001</v>
      </c>
      <c r="J19" s="23">
        <v>0</v>
      </c>
      <c r="K19" s="18"/>
    </row>
    <row r="20" spans="2:11" ht="13.5" customHeight="1">
      <c r="B20" s="11"/>
      <c r="C20" s="12" t="s">
        <v>43</v>
      </c>
      <c r="D20" s="19" t="s">
        <v>7</v>
      </c>
      <c r="E20" s="20">
        <v>0</v>
      </c>
      <c r="F20" s="21">
        <v>2021</v>
      </c>
      <c r="G20" s="20">
        <v>0</v>
      </c>
      <c r="H20" s="22">
        <v>1461.3671199999999</v>
      </c>
      <c r="I20" s="20">
        <v>17.123809999999999</v>
      </c>
      <c r="J20" s="23">
        <v>0</v>
      </c>
      <c r="K20" s="18"/>
    </row>
    <row r="21" spans="2:11" ht="13.5" customHeight="1">
      <c r="B21" s="11"/>
      <c r="C21" s="12" t="s">
        <v>44</v>
      </c>
      <c r="D21" s="19" t="s">
        <v>7</v>
      </c>
      <c r="E21" s="20">
        <v>0</v>
      </c>
      <c r="F21" s="21">
        <v>2021</v>
      </c>
      <c r="G21" s="20">
        <v>0</v>
      </c>
      <c r="H21" s="22">
        <v>2957.27738</v>
      </c>
      <c r="I21" s="20">
        <v>34.652420000000006</v>
      </c>
      <c r="J21" s="23">
        <v>0</v>
      </c>
      <c r="K21" s="18"/>
    </row>
    <row r="22" spans="2:11" ht="13.5" customHeight="1">
      <c r="B22" s="11"/>
      <c r="C22" s="12" t="s">
        <v>69</v>
      </c>
      <c r="D22" s="19" t="s">
        <v>7</v>
      </c>
      <c r="E22" s="20">
        <v>991767.25405999995</v>
      </c>
      <c r="F22" s="21">
        <v>2026</v>
      </c>
      <c r="G22" s="20">
        <v>0</v>
      </c>
      <c r="H22" s="22">
        <v>153396.84565</v>
      </c>
      <c r="I22" s="20">
        <v>43044.986020000004</v>
      </c>
      <c r="J22" s="23">
        <v>0</v>
      </c>
      <c r="K22" s="18"/>
    </row>
    <row r="23" spans="2:11" ht="13.5" customHeight="1">
      <c r="B23" s="11"/>
      <c r="C23" s="12" t="s">
        <v>70</v>
      </c>
      <c r="D23" s="19" t="s">
        <v>7</v>
      </c>
      <c r="E23" s="20">
        <v>597542.26452999993</v>
      </c>
      <c r="F23" s="21">
        <v>2026</v>
      </c>
      <c r="G23" s="20">
        <v>0</v>
      </c>
      <c r="H23" s="22">
        <v>92421.985239999995</v>
      </c>
      <c r="I23" s="20">
        <v>25934.712319999999</v>
      </c>
      <c r="J23" s="23">
        <v>0</v>
      </c>
      <c r="K23" s="18"/>
    </row>
    <row r="24" spans="2:11" ht="13.5" customHeight="1">
      <c r="B24" s="11"/>
      <c r="C24" s="12" t="s">
        <v>71</v>
      </c>
      <c r="D24" s="19" t="s">
        <v>7</v>
      </c>
      <c r="E24" s="20">
        <v>510349.72704999999</v>
      </c>
      <c r="F24" s="21">
        <v>2026</v>
      </c>
      <c r="G24" s="20">
        <v>0</v>
      </c>
      <c r="H24" s="22">
        <v>78935.897519999999</v>
      </c>
      <c r="I24" s="20">
        <v>22150.35514</v>
      </c>
      <c r="J24" s="23">
        <v>0</v>
      </c>
      <c r="K24" s="18"/>
    </row>
    <row r="25" spans="2:11" ht="13.5" customHeight="1">
      <c r="B25" s="11"/>
      <c r="C25" s="12" t="s">
        <v>72</v>
      </c>
      <c r="D25" s="19" t="s">
        <v>7</v>
      </c>
      <c r="E25" s="20">
        <v>870481.48150999995</v>
      </c>
      <c r="F25" s="21">
        <v>2026</v>
      </c>
      <c r="G25" s="20">
        <v>0</v>
      </c>
      <c r="H25" s="22">
        <v>134637.55015</v>
      </c>
      <c r="I25" s="20">
        <v>37780.903760000008</v>
      </c>
      <c r="J25" s="23">
        <v>0</v>
      </c>
      <c r="K25" s="18"/>
    </row>
    <row r="26" spans="2:11" ht="13.5" customHeight="1">
      <c r="B26" s="11"/>
      <c r="C26" s="12" t="s">
        <v>73</v>
      </c>
      <c r="D26" s="19" t="s">
        <v>7</v>
      </c>
      <c r="E26" s="20">
        <v>480831.77838999999</v>
      </c>
      <c r="F26" s="21">
        <v>2026</v>
      </c>
      <c r="G26" s="20">
        <v>0</v>
      </c>
      <c r="H26" s="22">
        <v>74370.350269999995</v>
      </c>
      <c r="I26" s="20">
        <v>20869.208070000001</v>
      </c>
      <c r="J26" s="23">
        <v>0</v>
      </c>
      <c r="K26" s="18"/>
    </row>
    <row r="27" spans="2:11" ht="13.5" customHeight="1">
      <c r="B27" s="11"/>
      <c r="C27" s="12" t="s">
        <v>79</v>
      </c>
      <c r="D27" s="19" t="s">
        <v>7</v>
      </c>
      <c r="E27" s="20">
        <v>765251.06143</v>
      </c>
      <c r="F27" s="21">
        <v>2026</v>
      </c>
      <c r="G27" s="20">
        <v>0</v>
      </c>
      <c r="H27" s="22">
        <v>109394.75607999999</v>
      </c>
      <c r="I27" s="20">
        <v>33126.211650000005</v>
      </c>
      <c r="J27" s="23">
        <v>0</v>
      </c>
      <c r="K27" s="18"/>
    </row>
    <row r="28" spans="2:11" ht="13.5" customHeight="1">
      <c r="B28" s="11"/>
      <c r="C28" s="12" t="s">
        <v>84</v>
      </c>
      <c r="D28" s="19" t="s">
        <v>7</v>
      </c>
      <c r="E28" s="20">
        <v>168170.35611000002</v>
      </c>
      <c r="F28" s="21">
        <v>2027</v>
      </c>
      <c r="G28" s="20">
        <v>0</v>
      </c>
      <c r="H28" s="22">
        <v>22666.679459999996</v>
      </c>
      <c r="I28" s="20">
        <v>7224.2843000000003</v>
      </c>
      <c r="J28" s="23">
        <v>0</v>
      </c>
      <c r="K28" s="18"/>
    </row>
    <row r="29" spans="2:11" ht="13.5" customHeight="1">
      <c r="B29" s="11"/>
      <c r="C29" s="12" t="s">
        <v>85</v>
      </c>
      <c r="D29" s="19" t="s">
        <v>7</v>
      </c>
      <c r="E29" s="20">
        <v>136686.09458999999</v>
      </c>
      <c r="F29" s="21">
        <v>2027</v>
      </c>
      <c r="G29" s="20">
        <v>0</v>
      </c>
      <c r="H29" s="22">
        <v>18423.103640000001</v>
      </c>
      <c r="I29" s="20">
        <v>5871.7792800000007</v>
      </c>
      <c r="J29" s="23">
        <v>0</v>
      </c>
      <c r="K29" s="18"/>
    </row>
    <row r="30" spans="2:11" ht="13.5" customHeight="1">
      <c r="B30" s="11"/>
      <c r="C30" s="12" t="s">
        <v>86</v>
      </c>
      <c r="D30" s="19" t="s">
        <v>7</v>
      </c>
      <c r="E30" s="20">
        <v>248540.64105999999</v>
      </c>
      <c r="F30" s="21">
        <v>2027</v>
      </c>
      <c r="G30" s="20">
        <v>0</v>
      </c>
      <c r="H30" s="22">
        <v>33499.310899999997</v>
      </c>
      <c r="I30" s="20">
        <v>10676.841630000001</v>
      </c>
      <c r="J30" s="23">
        <v>0</v>
      </c>
      <c r="K30" s="18"/>
    </row>
    <row r="31" spans="2:11" ht="13.5" customHeight="1">
      <c r="B31" s="11"/>
      <c r="C31" s="12" t="s">
        <v>87</v>
      </c>
      <c r="D31" s="19" t="s">
        <v>7</v>
      </c>
      <c r="E31" s="20">
        <v>184277.0987</v>
      </c>
      <c r="F31" s="21">
        <v>2027</v>
      </c>
      <c r="G31" s="20">
        <v>0</v>
      </c>
      <c r="H31" s="22">
        <v>24837.611240000002</v>
      </c>
      <c r="I31" s="20">
        <v>7916.1998999999996</v>
      </c>
      <c r="J31" s="23">
        <v>0</v>
      </c>
      <c r="K31" s="18"/>
    </row>
    <row r="32" spans="2:11" ht="13.5" customHeight="1">
      <c r="B32" s="11"/>
      <c r="C32" s="12" t="s">
        <v>88</v>
      </c>
      <c r="D32" s="19" t="s">
        <v>7</v>
      </c>
      <c r="E32" s="20">
        <v>541052.78678999993</v>
      </c>
      <c r="F32" s="21">
        <v>2027</v>
      </c>
      <c r="G32" s="20">
        <v>0</v>
      </c>
      <c r="H32" s="22">
        <v>72925.27867</v>
      </c>
      <c r="I32" s="20">
        <v>23242.616950000003</v>
      </c>
      <c r="J32" s="23">
        <v>0</v>
      </c>
      <c r="K32" s="18"/>
    </row>
    <row r="33" spans="2:11" ht="13.5" customHeight="1">
      <c r="B33" s="11"/>
      <c r="C33" s="12" t="s">
        <v>68</v>
      </c>
      <c r="D33" s="19" t="s">
        <v>7</v>
      </c>
      <c r="E33" s="20">
        <v>661265.90050785756</v>
      </c>
      <c r="F33" s="21">
        <v>2022</v>
      </c>
      <c r="G33" s="20">
        <v>0</v>
      </c>
      <c r="H33" s="22">
        <v>661265.90050023806</v>
      </c>
      <c r="I33" s="20">
        <v>289443.44462999998</v>
      </c>
      <c r="J33" s="23">
        <v>0</v>
      </c>
      <c r="K33" s="18"/>
    </row>
    <row r="34" spans="2:11" ht="13.5" customHeight="1">
      <c r="B34" s="11"/>
      <c r="C34" s="12" t="s">
        <v>90</v>
      </c>
      <c r="D34" s="19" t="s">
        <v>7</v>
      </c>
      <c r="E34" s="20">
        <v>5725330.0854655048</v>
      </c>
      <c r="F34" s="21">
        <v>2023</v>
      </c>
      <c r="G34" s="20">
        <v>0</v>
      </c>
      <c r="H34" s="22">
        <v>1910803.4794787278</v>
      </c>
      <c r="I34" s="20">
        <v>4935.3913100000009</v>
      </c>
      <c r="J34" s="23">
        <v>0</v>
      </c>
      <c r="K34" s="18"/>
    </row>
    <row r="35" spans="2:11" ht="13.5" customHeight="1">
      <c r="B35" s="11"/>
      <c r="C35" s="12" t="s">
        <v>75</v>
      </c>
      <c r="D35" s="19" t="s">
        <v>7</v>
      </c>
      <c r="E35" s="20">
        <v>0</v>
      </c>
      <c r="F35" s="21">
        <v>2020</v>
      </c>
      <c r="G35" s="20">
        <v>0</v>
      </c>
      <c r="H35" s="22">
        <v>5000</v>
      </c>
      <c r="I35" s="20">
        <v>0</v>
      </c>
      <c r="J35" s="23">
        <v>0</v>
      </c>
      <c r="K35" s="18"/>
    </row>
    <row r="36" spans="2:11" ht="13.5" customHeight="1" thickBot="1">
      <c r="B36" s="11"/>
      <c r="C36" s="12" t="s">
        <v>91</v>
      </c>
      <c r="D36" s="19" t="s">
        <v>7</v>
      </c>
      <c r="E36" s="20">
        <v>19206.074869999997</v>
      </c>
      <c r="F36" s="21">
        <v>2026</v>
      </c>
      <c r="G36" s="20">
        <v>722.73990000000003</v>
      </c>
      <c r="H36" s="22">
        <v>0</v>
      </c>
      <c r="I36" s="20">
        <v>0</v>
      </c>
      <c r="J36" s="23">
        <v>0</v>
      </c>
      <c r="K36" s="18"/>
    </row>
    <row r="37" spans="2:11" ht="13.5" thickBot="1">
      <c r="B37" s="80" t="s">
        <v>57</v>
      </c>
      <c r="C37" s="81"/>
      <c r="D37" s="9"/>
      <c r="E37" s="10">
        <f>E38+E49+E54</f>
        <v>27961167.887275416</v>
      </c>
      <c r="F37" s="24"/>
      <c r="G37" s="10">
        <f>G38+G49+G54</f>
        <v>1165032.4153080001</v>
      </c>
      <c r="H37" s="25">
        <f>H38+H49+H54</f>
        <v>5220266.2299424093</v>
      </c>
      <c r="I37" s="10">
        <f>I38+I49+I54</f>
        <v>637903.27453273674</v>
      </c>
      <c r="J37" s="10">
        <f>J38+J49+J54</f>
        <v>17044.460377200001</v>
      </c>
    </row>
    <row r="38" spans="2:11" ht="13.5" customHeight="1">
      <c r="B38" s="11" t="s">
        <v>59</v>
      </c>
      <c r="C38" s="12"/>
      <c r="D38" s="13"/>
      <c r="E38" s="17">
        <f>SUM(E39:E48)</f>
        <v>1003444.363155332</v>
      </c>
      <c r="F38" s="26"/>
      <c r="G38" s="16">
        <f t="shared" ref="G38:J38" si="1">SUM(G39:G48)</f>
        <v>404381.219285</v>
      </c>
      <c r="H38" s="17">
        <f t="shared" si="1"/>
        <v>114903.13151240867</v>
      </c>
      <c r="I38" s="17">
        <f t="shared" si="1"/>
        <v>21768.545847436682</v>
      </c>
      <c r="J38" s="17">
        <f t="shared" si="1"/>
        <v>4656.8700024999998</v>
      </c>
      <c r="K38" s="18"/>
    </row>
    <row r="39" spans="2:11" ht="13.5" customHeight="1">
      <c r="B39" s="11"/>
      <c r="C39" s="27" t="s">
        <v>8</v>
      </c>
      <c r="D39" s="19" t="s">
        <v>36</v>
      </c>
      <c r="E39" s="23">
        <v>27726.846839999998</v>
      </c>
      <c r="F39" s="28">
        <v>0</v>
      </c>
      <c r="G39" s="20">
        <v>0</v>
      </c>
      <c r="H39" s="23">
        <v>0</v>
      </c>
      <c r="I39" s="23">
        <v>0</v>
      </c>
      <c r="J39" s="23">
        <v>0</v>
      </c>
      <c r="K39" s="18"/>
    </row>
    <row r="40" spans="2:11" ht="13.5" customHeight="1">
      <c r="B40" s="11"/>
      <c r="C40" s="29" t="s">
        <v>9</v>
      </c>
      <c r="D40" s="19" t="s">
        <v>36</v>
      </c>
      <c r="E40" s="23">
        <v>0</v>
      </c>
      <c r="F40" s="30">
        <v>2021</v>
      </c>
      <c r="G40" s="20">
        <v>0</v>
      </c>
      <c r="H40" s="23">
        <v>8400.4325971999988</v>
      </c>
      <c r="I40" s="23">
        <v>166.53203459999997</v>
      </c>
      <c r="J40" s="23">
        <v>41.63371519999999</v>
      </c>
      <c r="K40" s="18"/>
    </row>
    <row r="41" spans="2:11" ht="13.5" customHeight="1">
      <c r="B41" s="11"/>
      <c r="C41" s="29" t="s">
        <v>10</v>
      </c>
      <c r="D41" s="19" t="s">
        <v>36</v>
      </c>
      <c r="E41" s="23">
        <v>385851.17224107031</v>
      </c>
      <c r="F41" s="30">
        <v>2025</v>
      </c>
      <c r="G41" s="20">
        <v>0</v>
      </c>
      <c r="H41" s="23">
        <v>64043.581335908682</v>
      </c>
      <c r="I41" s="23">
        <v>15104.069083736682</v>
      </c>
      <c r="J41" s="23">
        <v>3063.7055726999997</v>
      </c>
      <c r="K41" s="18"/>
    </row>
    <row r="42" spans="2:11" ht="13.5" customHeight="1">
      <c r="B42" s="11"/>
      <c r="C42" s="29" t="s">
        <v>11</v>
      </c>
      <c r="D42" s="19" t="s">
        <v>36</v>
      </c>
      <c r="E42" s="23">
        <v>20072.8621728</v>
      </c>
      <c r="F42" s="30">
        <v>2025</v>
      </c>
      <c r="G42" s="20">
        <v>0</v>
      </c>
      <c r="H42" s="23">
        <v>3400.9245392999997</v>
      </c>
      <c r="I42" s="23">
        <v>638.51823910000007</v>
      </c>
      <c r="J42" s="23">
        <v>1551.5307145999998</v>
      </c>
      <c r="K42" s="18"/>
    </row>
    <row r="43" spans="2:11" ht="13.5" customHeight="1">
      <c r="B43" s="11"/>
      <c r="C43" s="27" t="s">
        <v>12</v>
      </c>
      <c r="D43" s="19" t="s">
        <v>7</v>
      </c>
      <c r="E43" s="23">
        <v>528.16300000000001</v>
      </c>
      <c r="F43" s="28">
        <v>0</v>
      </c>
      <c r="G43" s="20">
        <v>0</v>
      </c>
      <c r="H43" s="23">
        <v>0</v>
      </c>
      <c r="I43" s="23">
        <v>0</v>
      </c>
      <c r="J43" s="23">
        <v>0</v>
      </c>
      <c r="K43" s="18"/>
    </row>
    <row r="44" spans="2:11" ht="13.5" customHeight="1">
      <c r="B44" s="11"/>
      <c r="C44" s="27" t="s">
        <v>13</v>
      </c>
      <c r="D44" s="19" t="s">
        <v>36</v>
      </c>
      <c r="E44" s="23">
        <v>60694.462541409797</v>
      </c>
      <c r="F44" s="30" t="s">
        <v>103</v>
      </c>
      <c r="G44" s="20">
        <v>0</v>
      </c>
      <c r="H44" s="23">
        <v>33571.375269999997</v>
      </c>
      <c r="I44" s="23">
        <v>4547.0412999999999</v>
      </c>
      <c r="J44" s="23">
        <v>0</v>
      </c>
      <c r="K44" s="18"/>
    </row>
    <row r="45" spans="2:11" ht="13.5" customHeight="1">
      <c r="B45" s="11"/>
      <c r="C45" s="27" t="s">
        <v>92</v>
      </c>
      <c r="D45" s="19" t="s">
        <v>36</v>
      </c>
      <c r="E45" s="23">
        <v>339619.85630639998</v>
      </c>
      <c r="F45" s="30">
        <v>2035</v>
      </c>
      <c r="G45" s="20">
        <v>275182.40499000001</v>
      </c>
      <c r="H45" s="23">
        <v>0</v>
      </c>
      <c r="I45" s="23">
        <v>915.19147999999996</v>
      </c>
      <c r="J45" s="23">
        <v>0</v>
      </c>
      <c r="K45" s="18"/>
    </row>
    <row r="46" spans="2:11" ht="13.5" customHeight="1">
      <c r="B46" s="11"/>
      <c r="C46" s="27" t="s">
        <v>105</v>
      </c>
      <c r="D46" s="19" t="s">
        <v>36</v>
      </c>
      <c r="E46" s="23">
        <v>94825.288673999996</v>
      </c>
      <c r="F46" s="30">
        <v>2036</v>
      </c>
      <c r="G46" s="20">
        <v>91723.104779999994</v>
      </c>
      <c r="H46" s="23">
        <v>0</v>
      </c>
      <c r="I46" s="23">
        <v>80.724399999999989</v>
      </c>
      <c r="J46" s="23">
        <v>0</v>
      </c>
      <c r="K46" s="18"/>
    </row>
    <row r="47" spans="2:11" ht="13.5" customHeight="1">
      <c r="B47" s="11"/>
      <c r="C47" s="27" t="s">
        <v>34</v>
      </c>
      <c r="D47" s="19" t="s">
        <v>36</v>
      </c>
      <c r="E47" s="23">
        <v>11468.124238452112</v>
      </c>
      <c r="F47" s="30">
        <v>2024</v>
      </c>
      <c r="G47" s="20">
        <v>0</v>
      </c>
      <c r="H47" s="23">
        <v>5486.8177699999997</v>
      </c>
      <c r="I47" s="23">
        <v>213.89001000000002</v>
      </c>
      <c r="J47" s="23">
        <v>0</v>
      </c>
      <c r="K47" s="18"/>
    </row>
    <row r="48" spans="2:11" ht="13.5" customHeight="1">
      <c r="B48" s="11"/>
      <c r="C48" s="27" t="s">
        <v>104</v>
      </c>
      <c r="D48" s="19" t="s">
        <v>36</v>
      </c>
      <c r="E48" s="23">
        <v>62657.587141199998</v>
      </c>
      <c r="F48" s="30">
        <v>2036</v>
      </c>
      <c r="G48" s="20">
        <v>37475.709515000002</v>
      </c>
      <c r="H48" s="23">
        <v>0</v>
      </c>
      <c r="I48" s="23">
        <v>102.5793</v>
      </c>
      <c r="J48" s="23">
        <v>0</v>
      </c>
      <c r="K48" s="18"/>
    </row>
    <row r="49" spans="2:11" ht="13.5" customHeight="1">
      <c r="B49" s="11" t="s">
        <v>60</v>
      </c>
      <c r="C49" s="12"/>
      <c r="D49" s="19"/>
      <c r="E49" s="17">
        <f>SUM(E50:E53)</f>
        <v>4022326.627832884</v>
      </c>
      <c r="F49" s="26"/>
      <c r="G49" s="14">
        <f>SUM(G50:G53)</f>
        <v>67701.418430000005</v>
      </c>
      <c r="H49" s="17">
        <f>SUM(H50:H53)</f>
        <v>194852.6398</v>
      </c>
      <c r="I49" s="14">
        <f>SUM(I50:I53)</f>
        <v>58110.756795300003</v>
      </c>
      <c r="J49" s="14">
        <f>SUM(J50:J53)</f>
        <v>526.56733470000006</v>
      </c>
      <c r="K49" s="18"/>
    </row>
    <row r="50" spans="2:11" ht="13.5" customHeight="1">
      <c r="B50" s="11"/>
      <c r="C50" s="12" t="s">
        <v>45</v>
      </c>
      <c r="D50" s="19" t="s">
        <v>36</v>
      </c>
      <c r="E50" s="23">
        <v>1073403.0353165409</v>
      </c>
      <c r="F50" s="30">
        <v>2038</v>
      </c>
      <c r="G50" s="20">
        <v>0</v>
      </c>
      <c r="H50" s="23">
        <v>29940.764219999997</v>
      </c>
      <c r="I50" s="20">
        <v>6328.8624900000004</v>
      </c>
      <c r="J50" s="20">
        <v>0</v>
      </c>
      <c r="K50" s="18"/>
    </row>
    <row r="51" spans="2:11" ht="13.5" customHeight="1">
      <c r="B51" s="11"/>
      <c r="C51" s="12" t="s">
        <v>33</v>
      </c>
      <c r="D51" s="19" t="s">
        <v>36</v>
      </c>
      <c r="E51" s="23">
        <v>6060.306176357788</v>
      </c>
      <c r="F51" s="30">
        <v>2022</v>
      </c>
      <c r="G51" s="20">
        <v>0</v>
      </c>
      <c r="H51" s="23">
        <v>5518.8179299999993</v>
      </c>
      <c r="I51" s="20">
        <v>374.61336999999997</v>
      </c>
      <c r="J51" s="20">
        <v>0</v>
      </c>
      <c r="K51" s="18"/>
    </row>
    <row r="52" spans="2:11" ht="13.5" customHeight="1">
      <c r="B52" s="11"/>
      <c r="C52" s="27" t="s">
        <v>99</v>
      </c>
      <c r="D52" s="19" t="s">
        <v>36</v>
      </c>
      <c r="E52" s="23">
        <v>100242.3213936</v>
      </c>
      <c r="F52" s="30">
        <v>2045</v>
      </c>
      <c r="G52" s="20">
        <v>67701.418430000005</v>
      </c>
      <c r="H52" s="23">
        <v>0</v>
      </c>
      <c r="I52" s="20">
        <v>241.51021529999991</v>
      </c>
      <c r="J52" s="20">
        <v>526.56733470000006</v>
      </c>
      <c r="K52" s="18"/>
    </row>
    <row r="53" spans="2:11" ht="13.5" customHeight="1">
      <c r="B53" s="11"/>
      <c r="C53" s="12" t="s">
        <v>35</v>
      </c>
      <c r="D53" s="19" t="s">
        <v>36</v>
      </c>
      <c r="E53" s="23">
        <v>2842620.9649463855</v>
      </c>
      <c r="F53" s="30">
        <v>2038</v>
      </c>
      <c r="G53" s="20">
        <v>0</v>
      </c>
      <c r="H53" s="23">
        <v>159393.05765</v>
      </c>
      <c r="I53" s="20">
        <v>51165.77072</v>
      </c>
      <c r="J53" s="20">
        <v>0</v>
      </c>
      <c r="K53" s="18"/>
    </row>
    <row r="54" spans="2:11" ht="13.5" customHeight="1">
      <c r="B54" s="11" t="s">
        <v>26</v>
      </c>
      <c r="C54" s="12"/>
      <c r="D54" s="19"/>
      <c r="E54" s="17">
        <f>SUM(E55:E58)</f>
        <v>22935396.896287199</v>
      </c>
      <c r="F54" s="26"/>
      <c r="G54" s="14">
        <f t="shared" ref="G54:J54" si="2">SUM(G55:G58)</f>
        <v>692949.77759299998</v>
      </c>
      <c r="H54" s="17">
        <f t="shared" si="2"/>
        <v>4910510.4586300002</v>
      </c>
      <c r="I54" s="17">
        <f t="shared" si="2"/>
        <v>558023.97189000004</v>
      </c>
      <c r="J54" s="17">
        <f t="shared" si="2"/>
        <v>11861.02304</v>
      </c>
      <c r="K54" s="18"/>
    </row>
    <row r="55" spans="2:11" ht="13.5" customHeight="1">
      <c r="B55" s="11"/>
      <c r="C55" s="12" t="s">
        <v>63</v>
      </c>
      <c r="D55" s="19" t="s">
        <v>36</v>
      </c>
      <c r="E55" s="23">
        <v>3800440.0008864002</v>
      </c>
      <c r="F55" s="30">
        <v>2028</v>
      </c>
      <c r="G55" s="20">
        <v>0</v>
      </c>
      <c r="H55" s="23">
        <v>502153.40863000002</v>
      </c>
      <c r="I55" s="20">
        <v>80327.328590000005</v>
      </c>
      <c r="J55" s="20">
        <v>0</v>
      </c>
      <c r="K55" s="18"/>
    </row>
    <row r="56" spans="2:11" ht="13.5" customHeight="1">
      <c r="B56" s="11"/>
      <c r="C56" s="12" t="s">
        <v>66</v>
      </c>
      <c r="D56" s="19" t="s">
        <v>36</v>
      </c>
      <c r="E56" s="23">
        <v>8415370.8000000007</v>
      </c>
      <c r="F56" s="30">
        <v>2025</v>
      </c>
      <c r="G56" s="20">
        <v>0</v>
      </c>
      <c r="H56" s="23">
        <v>2057092.2</v>
      </c>
      <c r="I56" s="20">
        <v>217451.90178708875</v>
      </c>
      <c r="J56" s="20">
        <v>4913.097202911249</v>
      </c>
      <c r="K56" s="18"/>
    </row>
    <row r="57" spans="2:11" ht="13.5" customHeight="1">
      <c r="B57" s="11"/>
      <c r="C57" s="12" t="s">
        <v>67</v>
      </c>
      <c r="D57" s="19" t="s">
        <v>36</v>
      </c>
      <c r="E57" s="23">
        <v>9141581.6999999993</v>
      </c>
      <c r="F57" s="30">
        <v>2025</v>
      </c>
      <c r="G57" s="20">
        <v>0</v>
      </c>
      <c r="H57" s="23">
        <v>2351264.85</v>
      </c>
      <c r="I57" s="20">
        <v>233917.95697291123</v>
      </c>
      <c r="J57" s="20">
        <v>6947.9258370887501</v>
      </c>
      <c r="K57" s="18"/>
    </row>
    <row r="58" spans="2:11" ht="13.5" customHeight="1" thickBot="1">
      <c r="B58" s="11"/>
      <c r="C58" s="12" t="s">
        <v>89</v>
      </c>
      <c r="D58" s="31" t="s">
        <v>36</v>
      </c>
      <c r="E58" s="23">
        <v>1578004.3954008</v>
      </c>
      <c r="F58" s="30">
        <v>2036</v>
      </c>
      <c r="G58" s="32">
        <v>692949.77759299998</v>
      </c>
      <c r="H58" s="23">
        <v>0</v>
      </c>
      <c r="I58" s="20">
        <v>26326.784540000001</v>
      </c>
      <c r="J58" s="20">
        <v>0</v>
      </c>
      <c r="K58" s="18"/>
    </row>
    <row r="59" spans="2:11" ht="13.5" thickBot="1">
      <c r="B59" s="80" t="s">
        <v>14</v>
      </c>
      <c r="C59" s="81"/>
      <c r="D59" s="31"/>
      <c r="E59" s="10">
        <f>E60</f>
        <v>59.945999999999998</v>
      </c>
      <c r="F59" s="24"/>
      <c r="G59" s="10">
        <f t="shared" ref="G59:J59" si="3">G60</f>
        <v>0</v>
      </c>
      <c r="H59" s="25">
        <f t="shared" si="3"/>
        <v>0</v>
      </c>
      <c r="I59" s="10">
        <f t="shared" si="3"/>
        <v>0</v>
      </c>
      <c r="J59" s="10">
        <f t="shared" si="3"/>
        <v>0</v>
      </c>
    </row>
    <row r="60" spans="2:11" ht="13.5" customHeight="1" thickBot="1">
      <c r="B60" s="11"/>
      <c r="C60" s="12" t="s">
        <v>31</v>
      </c>
      <c r="D60" s="9" t="s">
        <v>7</v>
      </c>
      <c r="E60" s="20">
        <v>59.945999999999998</v>
      </c>
      <c r="F60" s="22">
        <v>0</v>
      </c>
      <c r="G60" s="20">
        <v>0</v>
      </c>
      <c r="H60" s="23">
        <v>0</v>
      </c>
      <c r="I60" s="20">
        <v>0</v>
      </c>
      <c r="J60" s="20">
        <v>0</v>
      </c>
      <c r="K60" s="18"/>
    </row>
    <row r="61" spans="2:11" ht="13.5" thickBot="1">
      <c r="B61" s="80" t="s">
        <v>56</v>
      </c>
      <c r="C61" s="81"/>
      <c r="D61" s="9"/>
      <c r="E61" s="10">
        <f>E62+E65+E68+E69+E70+E71+E72</f>
        <v>18827812.907444205</v>
      </c>
      <c r="F61" s="24"/>
      <c r="G61" s="10">
        <f t="shared" ref="G61:J61" si="4">G62+G65+G68+G69+G70+G71+G72</f>
        <v>5496791.8180876868</v>
      </c>
      <c r="H61" s="10">
        <f t="shared" si="4"/>
        <v>980851.63421999989</v>
      </c>
      <c r="I61" s="10">
        <f t="shared" si="4"/>
        <v>125404.49632586777</v>
      </c>
      <c r="J61" s="10">
        <f t="shared" si="4"/>
        <v>44238.997954132239</v>
      </c>
    </row>
    <row r="62" spans="2:11" ht="13.5" customHeight="1">
      <c r="B62" s="11" t="s">
        <v>54</v>
      </c>
      <c r="C62" s="33"/>
      <c r="D62" s="13"/>
      <c r="E62" s="17">
        <f>SUM(E63:E64)</f>
        <v>2549812.8772800001</v>
      </c>
      <c r="F62" s="26"/>
      <c r="G62" s="16">
        <f t="shared" ref="G62" si="5">SUM(G63:G64)</f>
        <v>0</v>
      </c>
      <c r="H62" s="17">
        <f t="shared" ref="H62:J62" si="6">SUM(H63:H64)</f>
        <v>0</v>
      </c>
      <c r="I62" s="14">
        <f t="shared" si="6"/>
        <v>0</v>
      </c>
      <c r="J62" s="14">
        <f t="shared" si="6"/>
        <v>0</v>
      </c>
      <c r="K62" s="18"/>
    </row>
    <row r="63" spans="2:11" ht="13.5" customHeight="1">
      <c r="B63" s="11"/>
      <c r="C63" s="12" t="s">
        <v>15</v>
      </c>
      <c r="D63" s="19" t="s">
        <v>36</v>
      </c>
      <c r="E63" s="23">
        <v>978372.86399999994</v>
      </c>
      <c r="F63" s="30">
        <v>2025</v>
      </c>
      <c r="G63" s="20">
        <v>0</v>
      </c>
      <c r="H63" s="23">
        <v>0</v>
      </c>
      <c r="I63" s="20">
        <v>0</v>
      </c>
      <c r="J63" s="20">
        <v>0</v>
      </c>
      <c r="K63" s="18"/>
    </row>
    <row r="64" spans="2:11" ht="13.5" customHeight="1">
      <c r="B64" s="11"/>
      <c r="C64" s="12" t="s">
        <v>16</v>
      </c>
      <c r="D64" s="19" t="s">
        <v>36</v>
      </c>
      <c r="E64" s="23">
        <v>1571440.0132800001</v>
      </c>
      <c r="F64" s="30">
        <v>2025</v>
      </c>
      <c r="G64" s="20">
        <v>0</v>
      </c>
      <c r="H64" s="23">
        <v>0</v>
      </c>
      <c r="I64" s="20">
        <v>0</v>
      </c>
      <c r="J64" s="20">
        <v>0</v>
      </c>
      <c r="K64" s="18"/>
    </row>
    <row r="65" spans="2:11" ht="14.25" customHeight="1">
      <c r="B65" s="11" t="s">
        <v>17</v>
      </c>
      <c r="C65" s="12"/>
      <c r="D65" s="19"/>
      <c r="E65" s="17">
        <f>SUM(E66:E67)</f>
        <v>965125.56059999997</v>
      </c>
      <c r="F65" s="26"/>
      <c r="G65" s="14">
        <f t="shared" ref="G65:J65" si="7">SUM(G66:G67)</f>
        <v>0</v>
      </c>
      <c r="H65" s="17">
        <f t="shared" si="7"/>
        <v>0</v>
      </c>
      <c r="I65" s="17">
        <f t="shared" si="7"/>
        <v>0</v>
      </c>
      <c r="J65" s="17">
        <f t="shared" si="7"/>
        <v>0</v>
      </c>
      <c r="K65" s="18"/>
    </row>
    <row r="66" spans="2:11" ht="13.5" customHeight="1">
      <c r="B66" s="11"/>
      <c r="C66" s="12" t="s">
        <v>18</v>
      </c>
      <c r="D66" s="19" t="s">
        <v>36</v>
      </c>
      <c r="E66" s="23">
        <v>66744.490680000003</v>
      </c>
      <c r="F66" s="30">
        <v>2025</v>
      </c>
      <c r="G66" s="20">
        <v>0</v>
      </c>
      <c r="H66" s="23">
        <v>0</v>
      </c>
      <c r="I66" s="20">
        <v>0</v>
      </c>
      <c r="J66" s="20">
        <v>0</v>
      </c>
      <c r="K66" s="18"/>
    </row>
    <row r="67" spans="2:11" ht="13.5" customHeight="1">
      <c r="B67" s="11"/>
      <c r="C67" s="12" t="s">
        <v>19</v>
      </c>
      <c r="D67" s="19" t="s">
        <v>36</v>
      </c>
      <c r="E67" s="23">
        <v>898381.06991999992</v>
      </c>
      <c r="F67" s="30">
        <v>2025</v>
      </c>
      <c r="G67" s="20">
        <v>0</v>
      </c>
      <c r="H67" s="23">
        <v>0</v>
      </c>
      <c r="I67" s="20">
        <v>0</v>
      </c>
      <c r="J67" s="20">
        <v>0</v>
      </c>
      <c r="K67" s="18"/>
    </row>
    <row r="68" spans="2:11" ht="13.5" customHeight="1">
      <c r="B68" s="11" t="s">
        <v>76</v>
      </c>
      <c r="C68" s="12"/>
      <c r="D68" s="19" t="s">
        <v>74</v>
      </c>
      <c r="E68" s="23">
        <v>2373899.8293784061</v>
      </c>
      <c r="F68" s="30">
        <v>2027</v>
      </c>
      <c r="G68" s="20">
        <v>986722.86706938106</v>
      </c>
      <c r="H68" s="23">
        <v>337518.88393999997</v>
      </c>
      <c r="I68" s="20">
        <v>22843.230149999999</v>
      </c>
      <c r="J68" s="20">
        <v>10117.35118</v>
      </c>
      <c r="K68" s="18"/>
    </row>
    <row r="69" spans="2:11" ht="13.5" customHeight="1">
      <c r="B69" s="11" t="s">
        <v>77</v>
      </c>
      <c r="C69" s="12"/>
      <c r="D69" s="19" t="s">
        <v>74</v>
      </c>
      <c r="E69" s="23">
        <v>1031911.450264529</v>
      </c>
      <c r="F69" s="30">
        <v>2030</v>
      </c>
      <c r="G69" s="20">
        <v>304151.30844952405</v>
      </c>
      <c r="H69" s="23">
        <v>87219.599589999998</v>
      </c>
      <c r="I69" s="20">
        <v>10143.776944432</v>
      </c>
      <c r="J69" s="20">
        <v>2368.2493055680002</v>
      </c>
      <c r="K69" s="18"/>
    </row>
    <row r="70" spans="2:11" ht="13.5" customHeight="1">
      <c r="B70" s="11" t="s">
        <v>78</v>
      </c>
      <c r="C70" s="12"/>
      <c r="D70" s="19" t="s">
        <v>74</v>
      </c>
      <c r="E70" s="23">
        <v>6389774.512315332</v>
      </c>
      <c r="F70" s="30">
        <v>2030</v>
      </c>
      <c r="G70" s="20">
        <v>1559670.7831695799</v>
      </c>
      <c r="H70" s="23">
        <v>378236.52423000004</v>
      </c>
      <c r="I70" s="20">
        <v>47223.860281435773</v>
      </c>
      <c r="J70" s="20">
        <v>12316.816158564236</v>
      </c>
      <c r="K70" s="18"/>
    </row>
    <row r="71" spans="2:11" ht="13.5" customHeight="1">
      <c r="B71" s="11" t="s">
        <v>93</v>
      </c>
      <c r="C71" s="12"/>
      <c r="D71" s="19" t="s">
        <v>74</v>
      </c>
      <c r="E71" s="23">
        <v>4700819.305285912</v>
      </c>
      <c r="F71" s="30">
        <v>2031</v>
      </c>
      <c r="G71" s="20">
        <v>2429126.1781626027</v>
      </c>
      <c r="H71" s="23">
        <v>177876.62646</v>
      </c>
      <c r="I71" s="20">
        <v>36276.921219999997</v>
      </c>
      <c r="J71" s="20">
        <v>19436.581310000001</v>
      </c>
      <c r="K71" s="18"/>
    </row>
    <row r="72" spans="2:11" ht="13.5" customHeight="1" thickBot="1">
      <c r="B72" s="11" t="s">
        <v>94</v>
      </c>
      <c r="C72" s="12"/>
      <c r="D72" s="31" t="s">
        <v>74</v>
      </c>
      <c r="E72" s="23">
        <v>816469.37232002604</v>
      </c>
      <c r="F72" s="30">
        <v>2042</v>
      </c>
      <c r="G72" s="32">
        <v>217120.68123660001</v>
      </c>
      <c r="H72" s="23">
        <v>0</v>
      </c>
      <c r="I72" s="20">
        <v>8916.7077299999983</v>
      </c>
      <c r="J72" s="20">
        <v>0</v>
      </c>
      <c r="K72" s="18"/>
    </row>
    <row r="73" spans="2:11" ht="13.5" thickBot="1">
      <c r="B73" s="80" t="s">
        <v>26</v>
      </c>
      <c r="C73" s="81"/>
      <c r="D73" s="31"/>
      <c r="E73" s="10">
        <v>0</v>
      </c>
      <c r="F73" s="24"/>
      <c r="G73" s="10">
        <v>0</v>
      </c>
      <c r="H73" s="25">
        <v>0</v>
      </c>
      <c r="I73" s="10">
        <v>0</v>
      </c>
      <c r="J73" s="10">
        <v>0</v>
      </c>
    </row>
    <row r="74" spans="2:11" ht="13.5" thickBot="1">
      <c r="B74" s="80" t="s">
        <v>61</v>
      </c>
      <c r="C74" s="81"/>
      <c r="D74" s="9"/>
      <c r="E74" s="10">
        <v>0</v>
      </c>
      <c r="F74" s="24"/>
      <c r="G74" s="10">
        <v>0</v>
      </c>
      <c r="H74" s="25">
        <v>0</v>
      </c>
      <c r="I74" s="10">
        <v>0</v>
      </c>
      <c r="J74" s="10">
        <v>0</v>
      </c>
    </row>
    <row r="75" spans="2:11" ht="13.5" thickBot="1">
      <c r="B75" s="80" t="s">
        <v>20</v>
      </c>
      <c r="C75" s="81"/>
      <c r="D75" s="9"/>
      <c r="E75" s="10">
        <f>E76+E79+E80</f>
        <v>8976409.3162619993</v>
      </c>
      <c r="F75" s="24"/>
      <c r="G75" s="10">
        <f t="shared" ref="G75" si="8">G76+G79+G80</f>
        <v>0</v>
      </c>
      <c r="H75" s="25">
        <f t="shared" ref="H75:J75" si="9">H76+H79+H80</f>
        <v>1647172.6922500003</v>
      </c>
      <c r="I75" s="10">
        <f t="shared" si="9"/>
        <v>248607.22654999999</v>
      </c>
      <c r="J75" s="10">
        <f t="shared" si="9"/>
        <v>0</v>
      </c>
    </row>
    <row r="76" spans="2:11" ht="13.5" customHeight="1">
      <c r="B76" s="11" t="s">
        <v>59</v>
      </c>
      <c r="C76" s="12"/>
      <c r="D76" s="19"/>
      <c r="E76" s="14">
        <f>SUM(E77:E78)</f>
        <v>8976409.3162619993</v>
      </c>
      <c r="F76" s="15"/>
      <c r="G76" s="14">
        <f t="shared" ref="G76" si="10">SUM(G77:G78)</f>
        <v>0</v>
      </c>
      <c r="H76" s="17">
        <f t="shared" ref="H76:J76" si="11">SUM(H77:H78)</f>
        <v>1647172.6922500003</v>
      </c>
      <c r="I76" s="14">
        <f t="shared" si="11"/>
        <v>248607.22654999999</v>
      </c>
      <c r="J76" s="14">
        <f t="shared" si="11"/>
        <v>0</v>
      </c>
      <c r="K76" s="18"/>
    </row>
    <row r="77" spans="2:11" ht="13.5" customHeight="1">
      <c r="B77" s="11"/>
      <c r="C77" s="12" t="s">
        <v>21</v>
      </c>
      <c r="D77" s="19" t="s">
        <v>36</v>
      </c>
      <c r="E77" s="20">
        <v>0</v>
      </c>
      <c r="F77" s="21">
        <v>2021</v>
      </c>
      <c r="G77" s="20">
        <v>0</v>
      </c>
      <c r="H77" s="23">
        <v>1243159.4583800002</v>
      </c>
      <c r="I77" s="20">
        <v>49928.709920000001</v>
      </c>
      <c r="J77" s="20">
        <v>0</v>
      </c>
      <c r="K77" s="18"/>
    </row>
    <row r="78" spans="2:11" ht="13.5" customHeight="1">
      <c r="B78" s="11"/>
      <c r="C78" s="12" t="s">
        <v>22</v>
      </c>
      <c r="D78" s="19" t="s">
        <v>36</v>
      </c>
      <c r="E78" s="20">
        <v>8976409.3162619993</v>
      </c>
      <c r="F78" s="21">
        <v>2031</v>
      </c>
      <c r="G78" s="20">
        <v>0</v>
      </c>
      <c r="H78" s="23">
        <v>404013.23387</v>
      </c>
      <c r="I78" s="20">
        <v>198678.51663</v>
      </c>
      <c r="J78" s="20">
        <v>0</v>
      </c>
      <c r="K78" s="18"/>
    </row>
    <row r="79" spans="2:11" ht="13.5" customHeight="1">
      <c r="B79" s="11" t="s">
        <v>60</v>
      </c>
      <c r="C79" s="12"/>
      <c r="D79" s="19"/>
      <c r="E79" s="14">
        <v>0</v>
      </c>
      <c r="F79" s="26"/>
      <c r="G79" s="14">
        <v>0</v>
      </c>
      <c r="H79" s="26">
        <v>0</v>
      </c>
      <c r="I79" s="14">
        <v>0</v>
      </c>
      <c r="J79" s="14">
        <v>0</v>
      </c>
      <c r="K79" s="18"/>
    </row>
    <row r="80" spans="2:11" ht="13.5" customHeight="1" thickBot="1">
      <c r="B80" s="11" t="s">
        <v>26</v>
      </c>
      <c r="C80" s="12"/>
      <c r="D80" s="19"/>
      <c r="E80" s="20">
        <v>0</v>
      </c>
      <c r="F80" s="22">
        <v>0</v>
      </c>
      <c r="G80" s="20">
        <v>0</v>
      </c>
      <c r="H80" s="23">
        <v>0</v>
      </c>
      <c r="I80" s="20">
        <v>0</v>
      </c>
      <c r="J80" s="20">
        <v>0</v>
      </c>
      <c r="K80" s="18"/>
    </row>
    <row r="81" spans="2:11" ht="13.5" thickBot="1">
      <c r="B81" s="80" t="s">
        <v>23</v>
      </c>
      <c r="C81" s="81"/>
      <c r="D81" s="9"/>
      <c r="E81" s="10">
        <f>E82</f>
        <v>898.62558237808696</v>
      </c>
      <c r="F81" s="24"/>
      <c r="G81" s="10">
        <f t="shared" ref="G81:J81" si="12">G82</f>
        <v>0</v>
      </c>
      <c r="H81" s="25">
        <f t="shared" si="12"/>
        <v>0</v>
      </c>
      <c r="I81" s="10">
        <f t="shared" si="12"/>
        <v>0</v>
      </c>
      <c r="J81" s="10">
        <f t="shared" si="12"/>
        <v>0</v>
      </c>
    </row>
    <row r="82" spans="2:11" ht="13.5" customHeight="1" thickBot="1">
      <c r="B82" s="11"/>
      <c r="C82" s="12" t="s">
        <v>24</v>
      </c>
      <c r="D82" s="19" t="s">
        <v>7</v>
      </c>
      <c r="E82" s="20">
        <v>898.62558237808696</v>
      </c>
      <c r="F82" s="22">
        <v>0</v>
      </c>
      <c r="G82" s="20">
        <v>0</v>
      </c>
      <c r="H82" s="23">
        <v>0</v>
      </c>
      <c r="I82" s="20">
        <v>0</v>
      </c>
      <c r="J82" s="20">
        <v>0</v>
      </c>
      <c r="K82" s="18"/>
    </row>
    <row r="83" spans="2:11" ht="13.5" thickBot="1">
      <c r="B83" s="80" t="s">
        <v>47</v>
      </c>
      <c r="C83" s="81"/>
      <c r="D83" s="13"/>
      <c r="E83" s="10">
        <f>E84+E90</f>
        <v>196673220.71858484</v>
      </c>
      <c r="F83" s="24"/>
      <c r="G83" s="10">
        <f>SUM(G84,G90)</f>
        <v>147447710.13691998</v>
      </c>
      <c r="H83" s="25">
        <f>SUM(H84,H90)</f>
        <v>3528843.75</v>
      </c>
      <c r="I83" s="10">
        <f>SUM(I84,I90)</f>
        <v>7285751.0106224529</v>
      </c>
      <c r="J83" s="10">
        <f>SUM(J84,J90)</f>
        <v>8896.2770700000001</v>
      </c>
    </row>
    <row r="84" spans="2:11" ht="12.75" customHeight="1">
      <c r="B84" s="11" t="s">
        <v>48</v>
      </c>
      <c r="C84" s="12"/>
      <c r="D84" s="13"/>
      <c r="E84" s="17">
        <f>E85+E88</f>
        <v>27706481.41</v>
      </c>
      <c r="F84" s="26"/>
      <c r="G84" s="16">
        <f>G85+G88</f>
        <v>0</v>
      </c>
      <c r="H84" s="17">
        <f>H85+H88</f>
        <v>3528843.75</v>
      </c>
      <c r="I84" s="14">
        <f>I85+I88</f>
        <v>2189842.8081300003</v>
      </c>
      <c r="J84" s="14">
        <f>J85+J88</f>
        <v>6029.0086100000008</v>
      </c>
      <c r="K84" s="18"/>
    </row>
    <row r="85" spans="2:11" ht="12.75" customHeight="1">
      <c r="B85" s="11" t="s">
        <v>49</v>
      </c>
      <c r="C85" s="12"/>
      <c r="D85" s="19"/>
      <c r="E85" s="17">
        <f>SUM(E86:E87)</f>
        <v>27697500</v>
      </c>
      <c r="F85" s="26"/>
      <c r="G85" s="14">
        <f t="shared" ref="G85:J85" si="13">SUM(G86:G87)</f>
        <v>0</v>
      </c>
      <c r="H85" s="17">
        <f t="shared" si="13"/>
        <v>3528843.75</v>
      </c>
      <c r="I85" s="17">
        <f t="shared" si="13"/>
        <v>2189842.8081300003</v>
      </c>
      <c r="J85" s="17">
        <f t="shared" si="13"/>
        <v>6029.0086100000008</v>
      </c>
      <c r="K85" s="18"/>
    </row>
    <row r="86" spans="2:11" ht="12.75" customHeight="1">
      <c r="B86" s="11"/>
      <c r="C86" s="12" t="s">
        <v>65</v>
      </c>
      <c r="D86" s="19" t="s">
        <v>36</v>
      </c>
      <c r="E86" s="23">
        <v>18697500</v>
      </c>
      <c r="F86" s="30">
        <v>2026</v>
      </c>
      <c r="G86" s="20">
        <v>0</v>
      </c>
      <c r="H86" s="23">
        <v>3528843.75</v>
      </c>
      <c r="I86" s="20">
        <v>1410891.1169200002</v>
      </c>
      <c r="J86" s="20">
        <v>6029.0086100000008</v>
      </c>
      <c r="K86" s="18"/>
    </row>
    <row r="87" spans="2:11" ht="12.75" customHeight="1">
      <c r="B87" s="11"/>
      <c r="C87" s="12" t="s">
        <v>95</v>
      </c>
      <c r="D87" s="19" t="s">
        <v>7</v>
      </c>
      <c r="E87" s="23">
        <v>9000000</v>
      </c>
      <c r="F87" s="30">
        <v>2023</v>
      </c>
      <c r="G87" s="20">
        <v>0</v>
      </c>
      <c r="H87" s="23">
        <v>0</v>
      </c>
      <c r="I87" s="20">
        <v>778951.69120999996</v>
      </c>
      <c r="J87" s="20">
        <v>0</v>
      </c>
      <c r="K87" s="18"/>
    </row>
    <row r="88" spans="2:11" ht="12.75" customHeight="1">
      <c r="B88" s="11" t="s">
        <v>50</v>
      </c>
      <c r="C88" s="12"/>
      <c r="D88" s="19"/>
      <c r="E88" s="17">
        <f>E89</f>
        <v>8981.41</v>
      </c>
      <c r="F88" s="26"/>
      <c r="G88" s="14">
        <f t="shared" ref="G88:J88" si="14">G89</f>
        <v>0</v>
      </c>
      <c r="H88" s="17">
        <f t="shared" si="14"/>
        <v>0</v>
      </c>
      <c r="I88" s="14">
        <f t="shared" si="14"/>
        <v>0</v>
      </c>
      <c r="J88" s="14">
        <f t="shared" si="14"/>
        <v>0</v>
      </c>
      <c r="K88" s="18"/>
    </row>
    <row r="89" spans="2:11" ht="12.75" customHeight="1">
      <c r="B89" s="11"/>
      <c r="C89" s="12" t="s">
        <v>25</v>
      </c>
      <c r="D89" s="19" t="s">
        <v>7</v>
      </c>
      <c r="E89" s="23">
        <v>8981.41</v>
      </c>
      <c r="F89" s="22">
        <v>0</v>
      </c>
      <c r="G89" s="20">
        <v>0</v>
      </c>
      <c r="H89" s="23">
        <v>0</v>
      </c>
      <c r="I89" s="20">
        <v>0</v>
      </c>
      <c r="J89" s="20">
        <v>0</v>
      </c>
      <c r="K89" s="18"/>
    </row>
    <row r="90" spans="2:11" ht="12.75" customHeight="1">
      <c r="B90" s="11" t="s">
        <v>51</v>
      </c>
      <c r="C90" s="12"/>
      <c r="D90" s="19"/>
      <c r="E90" s="17">
        <f>SUM(E91:E93)</f>
        <v>168966739.30858484</v>
      </c>
      <c r="F90" s="26"/>
      <c r="G90" s="14">
        <f>SUM(G91:G93)</f>
        <v>147447710.13691998</v>
      </c>
      <c r="H90" s="17">
        <f>SUM(H91:H93)</f>
        <v>0</v>
      </c>
      <c r="I90" s="17">
        <f>SUM(I91:I93)</f>
        <v>5095908.2024924532</v>
      </c>
      <c r="J90" s="17">
        <f>SUM(J91:J93)</f>
        <v>2867.2684599999998</v>
      </c>
      <c r="K90" s="18"/>
    </row>
    <row r="91" spans="2:11" ht="12.75" customHeight="1">
      <c r="B91" s="11"/>
      <c r="C91" s="12" t="s">
        <v>100</v>
      </c>
      <c r="D91" s="19" t="s">
        <v>36</v>
      </c>
      <c r="E91" s="23">
        <v>72005661.834824845</v>
      </c>
      <c r="F91" s="30">
        <v>2025</v>
      </c>
      <c r="G91" s="20">
        <v>62835265.674759991</v>
      </c>
      <c r="H91" s="23">
        <v>0</v>
      </c>
      <c r="I91" s="20">
        <v>2351448.516622507</v>
      </c>
      <c r="J91" s="20">
        <v>460.12126994607257</v>
      </c>
      <c r="K91" s="18"/>
    </row>
    <row r="92" spans="2:11" ht="12.75" customHeight="1">
      <c r="B92" s="11"/>
      <c r="C92" s="12" t="s">
        <v>101</v>
      </c>
      <c r="D92" s="19" t="s">
        <v>36</v>
      </c>
      <c r="E92" s="23">
        <v>51466195.823760003</v>
      </c>
      <c r="F92" s="30">
        <v>2027</v>
      </c>
      <c r="G92" s="20">
        <v>44911636.187159993</v>
      </c>
      <c r="H92" s="23">
        <v>0</v>
      </c>
      <c r="I92" s="20">
        <v>1283166.169534225</v>
      </c>
      <c r="J92" s="20">
        <v>381.2354057751665</v>
      </c>
      <c r="K92" s="18"/>
    </row>
    <row r="93" spans="2:11" ht="12.75" customHeight="1" thickBot="1">
      <c r="B93" s="11"/>
      <c r="C93" s="12" t="s">
        <v>102</v>
      </c>
      <c r="D93" s="31" t="s">
        <v>36</v>
      </c>
      <c r="E93" s="23">
        <v>45494881.649999999</v>
      </c>
      <c r="F93" s="30">
        <v>2029</v>
      </c>
      <c r="G93" s="32">
        <v>39700808.274999999</v>
      </c>
      <c r="H93" s="23">
        <v>0</v>
      </c>
      <c r="I93" s="20">
        <v>1461293.5163357214</v>
      </c>
      <c r="J93" s="20">
        <v>2025.9117842787607</v>
      </c>
      <c r="K93" s="18"/>
    </row>
    <row r="94" spans="2:11" ht="13.5" thickBot="1">
      <c r="B94" s="80" t="s">
        <v>52</v>
      </c>
      <c r="C94" s="81"/>
      <c r="D94" s="31"/>
      <c r="E94" s="34"/>
      <c r="F94" s="35"/>
      <c r="G94" s="34"/>
      <c r="H94" s="35"/>
      <c r="I94" s="34"/>
      <c r="J94" s="34"/>
    </row>
    <row r="95" spans="2:11" ht="13.5" thickBot="1">
      <c r="B95" s="80" t="s">
        <v>26</v>
      </c>
      <c r="C95" s="81"/>
      <c r="D95" s="9"/>
      <c r="E95" s="20"/>
      <c r="F95" s="22"/>
      <c r="G95" s="20"/>
      <c r="H95" s="22"/>
      <c r="I95" s="20"/>
      <c r="J95" s="20"/>
    </row>
    <row r="96" spans="2:11" ht="13.5" thickBot="1">
      <c r="B96" s="80" t="s">
        <v>55</v>
      </c>
      <c r="C96" s="81"/>
      <c r="D96" s="9" t="s">
        <v>27</v>
      </c>
      <c r="E96" s="10">
        <f>E83+E81+E75+E74+E73+E61+E59+E37+E7</f>
        <v>265769702.69074205</v>
      </c>
      <c r="F96" s="24"/>
      <c r="G96" s="10">
        <f>G83+G81+G75+G74+G73+G61+G59+G37+G7</f>
        <v>154110257.11021566</v>
      </c>
      <c r="H96" s="25">
        <f>H83+H81+H75+H74+H73+H61+H59+H37+H7</f>
        <v>14924406.410311317</v>
      </c>
      <c r="I96" s="10">
        <f>I83+I81+I75+I74+I73+I61+I59+I37+I7</f>
        <v>8902697.9695210569</v>
      </c>
      <c r="J96" s="10">
        <f>J83+J81+J75+J74+J73+J61+J59+J37+J7</f>
        <v>70179.735401332233</v>
      </c>
      <c r="K96" s="36"/>
    </row>
    <row r="97" spans="2:11" ht="13.5" thickBot="1">
      <c r="B97" s="80" t="s">
        <v>28</v>
      </c>
      <c r="C97" s="81"/>
      <c r="D97" s="9"/>
      <c r="E97" s="34"/>
      <c r="F97" s="35"/>
      <c r="G97" s="34"/>
      <c r="H97" s="37"/>
      <c r="I97" s="37"/>
      <c r="J97" s="37"/>
    </row>
    <row r="98" spans="2:11">
      <c r="B98" s="38" t="s">
        <v>29</v>
      </c>
      <c r="C98" s="39"/>
      <c r="D98" s="13" t="s">
        <v>7</v>
      </c>
      <c r="E98" s="40"/>
      <c r="F98" s="41"/>
      <c r="G98" s="40"/>
      <c r="H98" s="42"/>
      <c r="I98" s="40"/>
      <c r="J98" s="40"/>
    </row>
    <row r="99" spans="2:11">
      <c r="B99" s="43" t="s">
        <v>14</v>
      </c>
      <c r="C99" s="44"/>
      <c r="D99" s="19" t="s">
        <v>7</v>
      </c>
      <c r="E99" s="45"/>
      <c r="F99" s="46"/>
      <c r="G99" s="45"/>
      <c r="H99" s="47"/>
      <c r="I99" s="45"/>
      <c r="J99" s="45"/>
      <c r="K99" s="18"/>
    </row>
    <row r="100" spans="2:11">
      <c r="B100" s="43" t="s">
        <v>30</v>
      </c>
      <c r="C100" s="44"/>
      <c r="D100" s="19" t="s">
        <v>7</v>
      </c>
      <c r="E100" s="45"/>
      <c r="F100" s="46"/>
      <c r="G100" s="45"/>
      <c r="H100" s="47"/>
      <c r="I100" s="45"/>
      <c r="J100" s="45"/>
      <c r="K100" s="48"/>
    </row>
    <row r="101" spans="2:11" ht="13.5" thickBot="1">
      <c r="B101" s="49" t="s">
        <v>26</v>
      </c>
      <c r="C101" s="50"/>
      <c r="D101" s="31" t="s">
        <v>7</v>
      </c>
      <c r="E101" s="51"/>
      <c r="F101" s="52"/>
      <c r="G101" s="51"/>
      <c r="H101" s="53"/>
      <c r="I101" s="51"/>
      <c r="J101" s="51"/>
      <c r="K101" s="4"/>
    </row>
    <row r="102" spans="2:11" ht="12.75" customHeight="1">
      <c r="B102" s="12"/>
      <c r="C102" s="12"/>
      <c r="D102" s="54"/>
      <c r="E102" s="4"/>
      <c r="F102" s="4"/>
      <c r="G102" s="4"/>
      <c r="H102" s="4"/>
      <c r="I102" s="4"/>
      <c r="J102" s="4"/>
      <c r="K102" s="55"/>
    </row>
    <row r="103" spans="2:11" ht="12.75" customHeight="1">
      <c r="B103" s="1" t="s">
        <v>32</v>
      </c>
      <c r="C103" s="12"/>
      <c r="D103" s="56"/>
      <c r="E103" s="18"/>
      <c r="F103" s="18"/>
      <c r="G103" s="18"/>
      <c r="H103" s="18"/>
      <c r="I103" s="18"/>
      <c r="J103" s="18"/>
    </row>
    <row r="104" spans="2:11" ht="12.75" customHeight="1">
      <c r="B104" s="57" t="s">
        <v>107</v>
      </c>
      <c r="E104" s="1"/>
      <c r="F104" s="1"/>
      <c r="G104" s="1"/>
    </row>
    <row r="105" spans="2:11" ht="12.75" customHeight="1">
      <c r="B105" s="1" t="s">
        <v>64</v>
      </c>
      <c r="C105" s="57"/>
      <c r="D105" s="58"/>
      <c r="E105" s="59"/>
      <c r="F105" s="59"/>
      <c r="G105" s="59"/>
      <c r="H105" s="59"/>
      <c r="I105" s="59"/>
      <c r="J105" s="59"/>
    </row>
    <row r="106" spans="2:11" ht="12.75" customHeight="1">
      <c r="B106" s="57" t="s">
        <v>108</v>
      </c>
      <c r="C106" s="57"/>
      <c r="D106" s="60"/>
      <c r="E106" s="60"/>
      <c r="F106" s="60"/>
      <c r="G106" s="60"/>
      <c r="H106" s="60"/>
      <c r="I106" s="61"/>
      <c r="J106" s="60"/>
      <c r="K106" s="62"/>
    </row>
    <row r="107" spans="2:11">
      <c r="C107" s="1" t="s">
        <v>109</v>
      </c>
      <c r="D107" s="62"/>
      <c r="E107" s="63"/>
      <c r="F107" s="63"/>
      <c r="G107" s="63"/>
      <c r="H107" s="64"/>
      <c r="I107" s="64"/>
      <c r="J107" s="64"/>
      <c r="K107" s="65"/>
    </row>
    <row r="108" spans="2:11">
      <c r="B108" s="66"/>
      <c r="D108" s="62"/>
      <c r="E108" s="64"/>
      <c r="F108" s="64"/>
      <c r="G108" s="64"/>
      <c r="H108" s="64"/>
      <c r="I108" s="67"/>
      <c r="J108" s="67"/>
      <c r="K108" s="68"/>
    </row>
    <row r="109" spans="2:11">
      <c r="B109" s="66"/>
      <c r="E109" s="69"/>
      <c r="F109" s="69"/>
      <c r="G109" s="69"/>
      <c r="H109" s="69"/>
      <c r="I109" s="69"/>
      <c r="J109" s="70"/>
      <c r="K109" s="62"/>
    </row>
    <row r="110" spans="2:11">
      <c r="E110" s="71"/>
      <c r="F110" s="71"/>
      <c r="G110" s="71"/>
      <c r="H110" s="69"/>
      <c r="I110" s="72"/>
      <c r="J110" s="73"/>
      <c r="K110" s="62"/>
    </row>
    <row r="111" spans="2:11">
      <c r="E111" s="74"/>
      <c r="F111" s="74"/>
      <c r="G111" s="74"/>
      <c r="H111" s="74"/>
      <c r="I111" s="74"/>
      <c r="J111" s="74"/>
      <c r="K111" s="62"/>
    </row>
    <row r="112" spans="2:11">
      <c r="E112" s="74"/>
      <c r="F112" s="74"/>
      <c r="G112" s="74"/>
      <c r="H112" s="75"/>
      <c r="I112" s="76"/>
      <c r="J112" s="77"/>
      <c r="K112" s="62"/>
    </row>
    <row r="113" spans="5:11">
      <c r="E113" s="75"/>
      <c r="F113" s="75"/>
      <c r="G113" s="75"/>
      <c r="H113" s="78"/>
      <c r="I113" s="75"/>
      <c r="J113" s="79"/>
      <c r="K113" s="72"/>
    </row>
    <row r="114" spans="5:11">
      <c r="K114" s="72"/>
    </row>
    <row r="116" spans="5:11">
      <c r="E116" s="5"/>
      <c r="F116" s="5"/>
      <c r="G116" s="5"/>
    </row>
  </sheetData>
  <mergeCells count="22">
    <mergeCell ref="B59:C59"/>
    <mergeCell ref="B83:C83"/>
    <mergeCell ref="B97:C97"/>
    <mergeCell ref="B94:C94"/>
    <mergeCell ref="B95:C95"/>
    <mergeCell ref="B96:C96"/>
    <mergeCell ref="B61:C61"/>
    <mergeCell ref="B81:C81"/>
    <mergeCell ref="B75:C75"/>
    <mergeCell ref="B74:C74"/>
    <mergeCell ref="B73:C73"/>
    <mergeCell ref="B1:J1"/>
    <mergeCell ref="B7:C7"/>
    <mergeCell ref="B37:C37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Ana Lucia Luque</cp:lastModifiedBy>
  <cp:lastPrinted>2016-03-08T16:27:07Z</cp:lastPrinted>
  <dcterms:created xsi:type="dcterms:W3CDTF">2009-07-16T20:06:45Z</dcterms:created>
  <dcterms:modified xsi:type="dcterms:W3CDTF">2021-12-09T18:24:35Z</dcterms:modified>
</cp:coreProperties>
</file>