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Octubre\"/>
    </mc:Choice>
  </mc:AlternateContent>
  <bookViews>
    <workbookView xWindow="0" yWindow="0" windowWidth="20490" windowHeight="7020" firstSheet="2" activeTab="2"/>
  </bookViews>
  <sheets>
    <sheet name="Moneda - Entidad Acreedora" sheetId="7" state="hidden" r:id="rId1"/>
    <sheet name="Tasa - Entidad Acreedora" sheetId="8" state="hidden" r:id="rId2"/>
    <sheet name="Plazos" sheetId="3" r:id="rId3"/>
    <sheet name="Servicios Pagados" sheetId="4" state="hidden" r:id="rId4"/>
    <sheet name="Destino" sheetId="12" state="hidden" r:id="rId5"/>
  </sheets>
  <definedNames>
    <definedName name="\a" localSheetId="4">#REF!</definedName>
    <definedName name="\a" localSheetId="2">#REF!</definedName>
    <definedName name="\a" localSheetId="3">#REF!</definedName>
    <definedName name="\a">#REF!</definedName>
    <definedName name="\b" localSheetId="4">#REF!</definedName>
    <definedName name="\b" localSheetId="2">#REF!</definedName>
    <definedName name="\b" localSheetId="3">#REF!</definedName>
    <definedName name="\b">#REF!</definedName>
    <definedName name="\c" localSheetId="4">#REF!</definedName>
    <definedName name="\c" localSheetId="2">#REF!</definedName>
    <definedName name="\c" localSheetId="3">#REF!</definedName>
    <definedName name="\c">#REF!</definedName>
    <definedName name="\d" localSheetId="4">#REF!</definedName>
    <definedName name="\d" localSheetId="2">#REF!</definedName>
    <definedName name="\d" localSheetId="3">#REF!</definedName>
    <definedName name="\d">#REF!</definedName>
    <definedName name="\e" localSheetId="4">#REF!</definedName>
    <definedName name="\e" localSheetId="2">#REF!</definedName>
    <definedName name="\e" localSheetId="3">#REF!</definedName>
    <definedName name="\e">#REF!</definedName>
    <definedName name="\f" localSheetId="4">#REF!</definedName>
    <definedName name="\f" localSheetId="2">#REF!</definedName>
    <definedName name="\f" localSheetId="3">#REF!</definedName>
    <definedName name="\f">#REF!</definedName>
    <definedName name="\g" localSheetId="4">#REF!</definedName>
    <definedName name="\g" localSheetId="2">#REF!</definedName>
    <definedName name="\g" localSheetId="3">#REF!</definedName>
    <definedName name="\g">#REF!</definedName>
    <definedName name="\h" localSheetId="4">#REF!</definedName>
    <definedName name="\h" localSheetId="2">#REF!</definedName>
    <definedName name="\h" localSheetId="3">#REF!</definedName>
    <definedName name="\h">#REF!</definedName>
    <definedName name="\j" localSheetId="4">#REF!</definedName>
    <definedName name="\j" localSheetId="2">#REF!</definedName>
    <definedName name="\j" localSheetId="3">#REF!</definedName>
    <definedName name="\j">#REF!</definedName>
    <definedName name="\k" localSheetId="4">#REF!</definedName>
    <definedName name="\k" localSheetId="2">#REF!</definedName>
    <definedName name="\k" localSheetId="3">#REF!</definedName>
    <definedName name="\k">#REF!</definedName>
    <definedName name="\l" localSheetId="4">#REF!</definedName>
    <definedName name="\l" localSheetId="2">#REF!</definedName>
    <definedName name="\l" localSheetId="3">#REF!</definedName>
    <definedName name="\l">#REF!</definedName>
    <definedName name="\m" localSheetId="4">#REF!</definedName>
    <definedName name="\m" localSheetId="2">#REF!</definedName>
    <definedName name="\m" localSheetId="3">#REF!</definedName>
    <definedName name="\m">#REF!</definedName>
    <definedName name="\n" localSheetId="4">#REF!</definedName>
    <definedName name="\n" localSheetId="2">#REF!</definedName>
    <definedName name="\n" localSheetId="3">#REF!</definedName>
    <definedName name="\n">#REF!</definedName>
    <definedName name="\p" localSheetId="4">#REF!</definedName>
    <definedName name="\p" localSheetId="2">#REF!</definedName>
    <definedName name="\p" localSheetId="3">#REF!</definedName>
    <definedName name="\p">#REF!</definedName>
    <definedName name="\q" localSheetId="4">#REF!</definedName>
    <definedName name="\q" localSheetId="2">#REF!</definedName>
    <definedName name="\q" localSheetId="3">#REF!</definedName>
    <definedName name="\q">#REF!</definedName>
    <definedName name="\r" localSheetId="4">#REF!</definedName>
    <definedName name="\r" localSheetId="2">#REF!</definedName>
    <definedName name="\r" localSheetId="3">#REF!</definedName>
    <definedName name="\r">#REF!</definedName>
    <definedName name="\s" localSheetId="4">#REF!</definedName>
    <definedName name="\s" localSheetId="2">#REF!</definedName>
    <definedName name="\s" localSheetId="3">#REF!</definedName>
    <definedName name="\s">#REF!</definedName>
    <definedName name="\t" localSheetId="4">#REF!</definedName>
    <definedName name="\t" localSheetId="2">#REF!</definedName>
    <definedName name="\t" localSheetId="3">#REF!</definedName>
    <definedName name="\t">#REF!</definedName>
    <definedName name="\u" localSheetId="4">#REF!</definedName>
    <definedName name="\u" localSheetId="2">#REF!</definedName>
    <definedName name="\u" localSheetId="3">#REF!</definedName>
    <definedName name="\u">#REF!</definedName>
    <definedName name="\v" localSheetId="4">#REF!</definedName>
    <definedName name="\v" localSheetId="2">#REF!</definedName>
    <definedName name="\v" localSheetId="3">#REF!</definedName>
    <definedName name="\v">#REF!</definedName>
    <definedName name="\w" localSheetId="4">#REF!</definedName>
    <definedName name="\w" localSheetId="2">#REF!</definedName>
    <definedName name="\w" localSheetId="3">#REF!</definedName>
    <definedName name="\w">#REF!</definedName>
    <definedName name="\x" localSheetId="4">#REF!</definedName>
    <definedName name="\x" localSheetId="2">#REF!</definedName>
    <definedName name="\x" localSheetId="3">#REF!</definedName>
    <definedName name="\x">#REF!</definedName>
    <definedName name="\y" localSheetId="4">#REF!</definedName>
    <definedName name="\y" localSheetId="2">#REF!</definedName>
    <definedName name="\y" localSheetId="3">#REF!</definedName>
    <definedName name="\y">#REF!</definedName>
    <definedName name="\z" localSheetId="4">#REF!</definedName>
    <definedName name="\z" localSheetId="2">#REF!</definedName>
    <definedName name="\z" localSheetId="3">#REF!</definedName>
    <definedName name="\z">#REF!</definedName>
    <definedName name="_F" localSheetId="4">#REF!</definedName>
    <definedName name="_F" localSheetId="2">#REF!</definedName>
    <definedName name="_F" localSheetId="3">#REF!</definedName>
    <definedName name="_F">#REF!</definedName>
    <definedName name="_xlnm._FilterDatabase" localSheetId="4" hidden="1">Destino!$B$9:$D$43</definedName>
    <definedName name="_xlnm._FilterDatabase" localSheetId="0" hidden="1">'Moneda - Entidad Acreedora'!$B$8:$D$54</definedName>
    <definedName name="_xlnm._FilterDatabase" localSheetId="2" hidden="1">Plazos!$B$10:$F$92</definedName>
    <definedName name="_Order1" hidden="1">255</definedName>
    <definedName name="_Order2" hidden="1">255</definedName>
    <definedName name="_R" localSheetId="4">#REF!</definedName>
    <definedName name="_R" localSheetId="2">#REF!</definedName>
    <definedName name="_R" localSheetId="3">#REF!</definedName>
    <definedName name="_R">#REF!</definedName>
    <definedName name="_RML179" localSheetId="4">#REF!</definedName>
    <definedName name="_RML179" localSheetId="2">#REF!</definedName>
    <definedName name="_RML179" localSheetId="3">#REF!</definedName>
    <definedName name="_RML179">#REF!</definedName>
    <definedName name="_RML59" localSheetId="4">#REF!</definedName>
    <definedName name="_RML59" localSheetId="2">#REF!</definedName>
    <definedName name="_RML59" localSheetId="3">#REF!</definedName>
    <definedName name="_RML59">#REF!</definedName>
    <definedName name="_RML89" localSheetId="4">#REF!</definedName>
    <definedName name="_RML89" localSheetId="2">#REF!</definedName>
    <definedName name="_RML89" localSheetId="3">#REF!</definedName>
    <definedName name="_RML89">#REF!</definedName>
    <definedName name="_TE30" localSheetId="4">#REF!</definedName>
    <definedName name="_TE30" localSheetId="2">#REF!</definedName>
    <definedName name="_TE30" localSheetId="3">#REF!</definedName>
    <definedName name="_TE30">#REF!</definedName>
    <definedName name="_TE59" localSheetId="4">#REF!</definedName>
    <definedName name="_TE59" localSheetId="2">#REF!</definedName>
    <definedName name="_TE59" localSheetId="3">#REF!</definedName>
    <definedName name="_TE59">#REF!</definedName>
    <definedName name="_TE60" localSheetId="4">#REF!</definedName>
    <definedName name="_TE60" localSheetId="2">#REF!</definedName>
    <definedName name="_TE60" localSheetId="3">#REF!</definedName>
    <definedName name="_TE60">#REF!</definedName>
    <definedName name="A" localSheetId="4">#REF!</definedName>
    <definedName name="A" localSheetId="2">#REF!</definedName>
    <definedName name="A" localSheetId="3">#REF!</definedName>
    <definedName name="A">#REF!</definedName>
    <definedName name="_xlnm.Print_Area" localSheetId="4">Destino!$B$1:$D$81</definedName>
    <definedName name="_xlnm.Print_Area" localSheetId="0">'Moneda - Entidad Acreedora'!$A$1:$D$109</definedName>
    <definedName name="_xlnm.Print_Area" localSheetId="2">Plazos!$B$1:$F$137</definedName>
    <definedName name="_xlnm.Print_Area" localSheetId="3">'Servicios Pagados'!$B$1:$AV$127</definedName>
    <definedName name="B" localSheetId="4">#REF!</definedName>
    <definedName name="B" localSheetId="2">#REF!</definedName>
    <definedName name="B" localSheetId="3">#REF!</definedName>
    <definedName name="B">#REF!</definedName>
    <definedName name="BONOSEEUU" localSheetId="4">#REF!</definedName>
    <definedName name="BONOSEEUU" localSheetId="2">#REF!</definedName>
    <definedName name="BONOSEEUU" localSheetId="3">#REF!</definedName>
    <definedName name="BONOSEEUU">#REF!</definedName>
    <definedName name="BORRAR" localSheetId="4">#REF!</definedName>
    <definedName name="BORRAR" localSheetId="2">#REF!</definedName>
    <definedName name="BORRAR" localSheetId="3">#REF!</definedName>
    <definedName name="BORRAR">#REF!</definedName>
    <definedName name="C_" localSheetId="4">#REF!</definedName>
    <definedName name="C_" localSheetId="2">#REF!</definedName>
    <definedName name="C_" localSheetId="3">#REF!</definedName>
    <definedName name="C_">#REF!</definedName>
    <definedName name="CGD" localSheetId="4">#REF!</definedName>
    <definedName name="CGD" localSheetId="2">#REF!</definedName>
    <definedName name="CGD" localSheetId="3">#REF!</definedName>
    <definedName name="CGD">#REF!</definedName>
    <definedName name="_xlnm.Criteria">#REF!</definedName>
    <definedName name="D" localSheetId="4">#REF!</definedName>
    <definedName name="D" localSheetId="2">#REF!</definedName>
    <definedName name="D" localSheetId="3">#REF!</definedName>
    <definedName name="D">#REF!</definedName>
    <definedName name="devanual">#REF!</definedName>
    <definedName name="E" localSheetId="4">#REF!</definedName>
    <definedName name="E" localSheetId="2">#REF!</definedName>
    <definedName name="E" localSheetId="3">#REF!</definedName>
    <definedName name="E">#REF!</definedName>
    <definedName name="Franco">#REF!</definedName>
    <definedName name="FRB" localSheetId="4">#REF!</definedName>
    <definedName name="FRB" localSheetId="2">#REF!</definedName>
    <definedName name="FRB" localSheetId="3">#REF!</definedName>
    <definedName name="FRB">#REF!</definedName>
    <definedName name="G" localSheetId="4">#REF!</definedName>
    <definedName name="G" localSheetId="2">#REF!</definedName>
    <definedName name="G" localSheetId="3">#REF!</definedName>
    <definedName name="G">#REF!</definedName>
    <definedName name="GALICIA_3">#REF!</definedName>
    <definedName name="GALICIA_4">#REF!</definedName>
    <definedName name="H" localSheetId="4">#REF!</definedName>
    <definedName name="H" localSheetId="2">#REF!</definedName>
    <definedName name="H" localSheetId="3">#REF!</definedName>
    <definedName name="H">#REF!</definedName>
    <definedName name="HOJA_3">#REF!</definedName>
    <definedName name="HOJA_4">#REF!</definedName>
    <definedName name="HOJA_5">#REF!</definedName>
    <definedName name="HOJA_6">#REF!</definedName>
    <definedName name="hoja1">#REF!</definedName>
    <definedName name="hyrg" localSheetId="4">#REF!</definedName>
    <definedName name="hyrg" localSheetId="2">#REF!</definedName>
    <definedName name="hyrg">#REF!</definedName>
    <definedName name="I" localSheetId="4">#REF!</definedName>
    <definedName name="I" localSheetId="2">#REF!</definedName>
    <definedName name="I" localSheetId="3">#REF!</definedName>
    <definedName name="I">#REF!</definedName>
    <definedName name="IMPRIMIR" localSheetId="4">#REF!</definedName>
    <definedName name="IMPRIMIR" localSheetId="2">#REF!</definedName>
    <definedName name="IMPRIMIR" localSheetId="3">#REF!</definedName>
    <definedName name="IMPRIMIR">#REF!</definedName>
    <definedName name="INDICE">#REF!</definedName>
    <definedName name="INDICE_2">#REF!</definedName>
    <definedName name="INDICES">#REF!</definedName>
    <definedName name="J" localSheetId="4">#REF!</definedName>
    <definedName name="J" localSheetId="2">#REF!</definedName>
    <definedName name="J" localSheetId="3">#REF!</definedName>
    <definedName name="J">#REF!</definedName>
    <definedName name="K" localSheetId="4">#REF!</definedName>
    <definedName name="K" localSheetId="2">#REF!</definedName>
    <definedName name="K" localSheetId="3">#REF!</definedName>
    <definedName name="K">#REF!</definedName>
    <definedName name="L_" localSheetId="4">#REF!</definedName>
    <definedName name="L_" localSheetId="2">#REF!</definedName>
    <definedName name="L_" localSheetId="3">#REF!</definedName>
    <definedName name="L_">#REF!</definedName>
    <definedName name="LIBOR" localSheetId="4">#REF!</definedName>
    <definedName name="LIBOR" localSheetId="2">#REF!</definedName>
    <definedName name="LIBOR" localSheetId="3">#REF!</definedName>
    <definedName name="LIBOR">#REF!</definedName>
    <definedName name="LIBOR180" localSheetId="4">#REF!</definedName>
    <definedName name="LIBOR180" localSheetId="2">#REF!</definedName>
    <definedName name="LIBOR180" localSheetId="3">#REF!</definedName>
    <definedName name="LIBOR180">#REF!</definedName>
    <definedName name="LIBOR30" localSheetId="4">#REF!</definedName>
    <definedName name="LIBOR30" localSheetId="2">#REF!</definedName>
    <definedName name="LIBOR30" localSheetId="3">#REF!</definedName>
    <definedName name="LIBOR30">#REF!</definedName>
    <definedName name="LIBOR360" localSheetId="4">#REF!</definedName>
    <definedName name="LIBOR360" localSheetId="2">#REF!</definedName>
    <definedName name="LIBOR360" localSheetId="3">#REF!</definedName>
    <definedName name="LIBOR360">#REF!</definedName>
    <definedName name="M" localSheetId="4">#REF!</definedName>
    <definedName name="M" localSheetId="2">#REF!</definedName>
    <definedName name="M" localSheetId="3">#REF!</definedName>
    <definedName name="M">#REF!</definedName>
    <definedName name="monto">#REF!</definedName>
    <definedName name="N" localSheetId="4">#REF!</definedName>
    <definedName name="N" localSheetId="2">#REF!</definedName>
    <definedName name="N" localSheetId="3">#REF!</definedName>
    <definedName name="N">#REF!</definedName>
    <definedName name="O" localSheetId="4">#REF!</definedName>
    <definedName name="O" localSheetId="2">#REF!</definedName>
    <definedName name="O" localSheetId="3">#REF!</definedName>
    <definedName name="O">#REF!</definedName>
    <definedName name="P" localSheetId="4">#REF!</definedName>
    <definedName name="P" localSheetId="2">#REF!</definedName>
    <definedName name="P" localSheetId="3">#REF!</definedName>
    <definedName name="P">#REF!</definedName>
    <definedName name="Q" localSheetId="4">#REF!</definedName>
    <definedName name="Q" localSheetId="2">#REF!</definedName>
    <definedName name="Q" localSheetId="3">#REF!</definedName>
    <definedName name="Q">#REF!</definedName>
    <definedName name="RML" localSheetId="4">#REF!</definedName>
    <definedName name="RML" localSheetId="2">#REF!</definedName>
    <definedName name="RML" localSheetId="3">#REF!</definedName>
    <definedName name="RML">#REF!</definedName>
    <definedName name="S" localSheetId="4">#REF!</definedName>
    <definedName name="S" localSheetId="2">#REF!</definedName>
    <definedName name="S" localSheetId="3">#REF!</definedName>
    <definedName name="S">#REF!</definedName>
    <definedName name="SCCGLD_CER">#REF!</definedName>
    <definedName name="SGHOJA1">#REF!</definedName>
    <definedName name="SGHOJA2">#REF!</definedName>
    <definedName name="T" localSheetId="4">#REF!</definedName>
    <definedName name="T" localSheetId="2">#REF!</definedName>
    <definedName name="T" localSheetId="3">#REF!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4">#REF!</definedName>
    <definedName name="TETP" localSheetId="2">#REF!</definedName>
    <definedName name="TETP" localSheetId="3">#REF!</definedName>
    <definedName name="TETP">#REF!</definedName>
    <definedName name="_xlnm.Print_Titles" localSheetId="4">Destino!$8:$8</definedName>
    <definedName name="_xlnm.Print_Titles" localSheetId="3">'Servicios Pagados'!$D:$D</definedName>
    <definedName name="TNT" localSheetId="4">#REF!</definedName>
    <definedName name="TNT" localSheetId="2">#REF!</definedName>
    <definedName name="TNT" localSheetId="3">#REF!</definedName>
    <definedName name="TNT">#REF!</definedName>
    <definedName name="TRRML" localSheetId="4">#REF!</definedName>
    <definedName name="TRRML" localSheetId="2">#REF!</definedName>
    <definedName name="TRRML" localSheetId="3">#REF!</definedName>
    <definedName name="TRRML">#REF!</definedName>
    <definedName name="U" localSheetId="4">#REF!</definedName>
    <definedName name="U" localSheetId="2">#REF!</definedName>
    <definedName name="U" localSheetId="3">#REF!</definedName>
    <definedName name="U">#REF!</definedName>
    <definedName name="V" localSheetId="4">#REF!</definedName>
    <definedName name="V" localSheetId="2">#REF!</definedName>
    <definedName name="V" localSheetId="3">#REF!</definedName>
    <definedName name="V">#REF!</definedName>
    <definedName name="valuevx">42.314159</definedName>
    <definedName name="W" localSheetId="4">#REF!</definedName>
    <definedName name="W" localSheetId="2">#REF!</definedName>
    <definedName name="W" localSheetId="3">#REF!</definedName>
    <definedName name="W">#REF!</definedName>
    <definedName name="X" localSheetId="4">#REF!</definedName>
    <definedName name="X" localSheetId="2">#REF!</definedName>
    <definedName name="X" localSheetId="3">#REF!</definedName>
    <definedName name="X">#REF!</definedName>
    <definedName name="Y" localSheetId="4">#REF!</definedName>
    <definedName name="Y" localSheetId="2">#REF!</definedName>
    <definedName name="Y" localSheetId="3">#REF!</definedName>
    <definedName name="Y">#REF!</definedName>
    <definedName name="Z" localSheetId="4">#REF!</definedName>
    <definedName name="Z" localSheetId="2">#REF!</definedName>
    <definedName name="Z" localSheetId="3">#REF!</definedName>
    <definedName name="Z">#REF!</definedName>
    <definedName name="Z_EDEF2A93_2952_11D7_8BE3_0050BA84BE19_.wvu.Cols" localSheetId="3" hidden="1">'Servicios Pagados'!#REF!,'Servicios Pagados'!#REF!,'Servicios Pagados'!#REF!,'Servicios Pagados'!#REF!,'Servicios Pagados'!#REF!,'Servicios Pagados'!#REF!,'Servicios Pagados'!#REF!,'Servicios Pagados'!#REF!,'Servicios Pagados'!#REF!,'Servicios Pagados'!#REF!,'Servicios Pagados'!#REF!,'Servicios Pagados'!#REF!,'Servicios Pagados'!#REF!</definedName>
    <definedName name="Z_EDEF2A93_2952_11D7_8BE3_0050BA84BE19_.wvu.PrintArea" localSheetId="3" hidden="1">'Servicios Pagados'!$D$1:$D$124</definedName>
    <definedName name="Z_EDEF2A93_2952_11D7_8BE3_0050BA84BE19_.wvu.PrintTitles" localSheetId="3" hidden="1">'Servicios Pagados'!$D:$D</definedName>
    <definedName name="Z_EDEF2A93_2952_11D7_8BE3_0050BA84BE19_.wvu.Rows" localSheetId="3" hidden="1">'Servicios Pagados'!#REF!,'Servicios Pagados'!$9:$55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23" i="4" l="1"/>
  <c r="AU123" i="4"/>
  <c r="AI123" i="4" l="1"/>
  <c r="AT123" i="4"/>
  <c r="AH123" i="4" l="1"/>
  <c r="AS123" i="4"/>
  <c r="AR123" i="4" l="1"/>
  <c r="AG123" i="4"/>
  <c r="AP61" i="4" l="1"/>
  <c r="AP59" i="4" l="1"/>
  <c r="AF123" i="4" l="1"/>
  <c r="AQ123" i="4"/>
  <c r="AE123" i="4" l="1"/>
  <c r="AP123" i="4"/>
  <c r="AO123" i="4" l="1"/>
  <c r="AD123" i="4"/>
  <c r="AN123" i="4" l="1"/>
  <c r="AC123" i="4"/>
  <c r="AM123" i="4" l="1"/>
  <c r="AB123" i="4"/>
  <c r="AV123" i="4" l="1"/>
  <c r="AL123" i="4"/>
  <c r="AK123" i="4"/>
  <c r="AA123" i="4"/>
  <c r="Z123" i="4" l="1"/>
  <c r="Y123" i="4"/>
  <c r="W123" i="4" l="1"/>
  <c r="O61" i="4" l="1"/>
  <c r="V123" i="4" l="1"/>
  <c r="U123" i="4"/>
  <c r="X123" i="4" l="1"/>
  <c r="T123" i="4" l="1"/>
  <c r="S123" i="4"/>
  <c r="R117" i="4" l="1"/>
  <c r="R106" i="4"/>
  <c r="R93" i="4"/>
  <c r="R61" i="4"/>
  <c r="R51" i="4"/>
  <c r="R47" i="4"/>
  <c r="R26" i="4"/>
  <c r="R23" i="4"/>
  <c r="R16" i="4"/>
  <c r="R11" i="4"/>
  <c r="Q117" i="4"/>
  <c r="Q106" i="4"/>
  <c r="Q93" i="4"/>
  <c r="Q61" i="4"/>
  <c r="Q51" i="4"/>
  <c r="Q47" i="4"/>
  <c r="Q26" i="4"/>
  <c r="Q23" i="4"/>
  <c r="Q16" i="4"/>
  <c r="Q11" i="4"/>
  <c r="Q9" i="4" l="1"/>
  <c r="Q59" i="4" l="1"/>
  <c r="Q123" i="4" s="1"/>
  <c r="R59" i="4" l="1"/>
  <c r="R9" i="4"/>
  <c r="R123" i="4" l="1"/>
  <c r="O26" i="4"/>
  <c r="P11" i="4"/>
  <c r="O11" i="4"/>
  <c r="P117" i="4"/>
  <c r="O117" i="4"/>
  <c r="M117" i="4"/>
  <c r="E11" i="4"/>
  <c r="F11" i="4"/>
  <c r="G11" i="4"/>
  <c r="H11" i="4"/>
  <c r="I11" i="4"/>
  <c r="J11" i="4"/>
  <c r="K11" i="4"/>
  <c r="L11" i="4"/>
  <c r="M11" i="4"/>
  <c r="N11" i="4"/>
  <c r="E16" i="4"/>
  <c r="F16" i="4"/>
  <c r="G16" i="4"/>
  <c r="H16" i="4"/>
  <c r="I16" i="4"/>
  <c r="J16" i="4"/>
  <c r="K16" i="4"/>
  <c r="L16" i="4"/>
  <c r="M16" i="4"/>
  <c r="N16" i="4"/>
  <c r="O16" i="4"/>
  <c r="P16" i="4"/>
  <c r="E23" i="4"/>
  <c r="F23" i="4"/>
  <c r="G23" i="4"/>
  <c r="H23" i="4"/>
  <c r="I23" i="4"/>
  <c r="J23" i="4"/>
  <c r="K23" i="4"/>
  <c r="L23" i="4"/>
  <c r="M23" i="4"/>
  <c r="N23" i="4"/>
  <c r="O23" i="4"/>
  <c r="P23" i="4"/>
  <c r="E26" i="4"/>
  <c r="F26" i="4"/>
  <c r="G26" i="4"/>
  <c r="H26" i="4"/>
  <c r="I26" i="4"/>
  <c r="J26" i="4"/>
  <c r="K26" i="4"/>
  <c r="L26" i="4"/>
  <c r="M26" i="4"/>
  <c r="N26" i="4"/>
  <c r="P26" i="4"/>
  <c r="E47" i="4"/>
  <c r="F47" i="4"/>
  <c r="G47" i="4"/>
  <c r="H47" i="4"/>
  <c r="I47" i="4"/>
  <c r="J47" i="4"/>
  <c r="K47" i="4"/>
  <c r="L47" i="4"/>
  <c r="M47" i="4"/>
  <c r="N47" i="4"/>
  <c r="O47" i="4"/>
  <c r="P47" i="4"/>
  <c r="E51" i="4"/>
  <c r="F51" i="4"/>
  <c r="G51" i="4"/>
  <c r="H51" i="4"/>
  <c r="I51" i="4"/>
  <c r="J51" i="4"/>
  <c r="K51" i="4"/>
  <c r="L51" i="4"/>
  <c r="M51" i="4"/>
  <c r="N51" i="4"/>
  <c r="O51" i="4"/>
  <c r="P51" i="4"/>
  <c r="E61" i="4"/>
  <c r="F61" i="4"/>
  <c r="G61" i="4"/>
  <c r="H61" i="4"/>
  <c r="I61" i="4"/>
  <c r="J61" i="4"/>
  <c r="K61" i="4"/>
  <c r="L61" i="4"/>
  <c r="M61" i="4"/>
  <c r="N61" i="4"/>
  <c r="P61" i="4"/>
  <c r="E93" i="4"/>
  <c r="F93" i="4"/>
  <c r="G93" i="4"/>
  <c r="H93" i="4"/>
  <c r="I93" i="4"/>
  <c r="J93" i="4"/>
  <c r="K93" i="4"/>
  <c r="L93" i="4"/>
  <c r="M93" i="4"/>
  <c r="N93" i="4"/>
  <c r="O93" i="4"/>
  <c r="P93" i="4"/>
  <c r="E106" i="4"/>
  <c r="F106" i="4"/>
  <c r="G106" i="4"/>
  <c r="H106" i="4"/>
  <c r="I106" i="4"/>
  <c r="J106" i="4"/>
  <c r="K106" i="4"/>
  <c r="L106" i="4"/>
  <c r="M106" i="4"/>
  <c r="N106" i="4"/>
  <c r="O106" i="4"/>
  <c r="P106" i="4"/>
  <c r="E117" i="4"/>
  <c r="F117" i="4"/>
  <c r="G117" i="4"/>
  <c r="H117" i="4"/>
  <c r="I117" i="4"/>
  <c r="J117" i="4"/>
  <c r="K117" i="4"/>
  <c r="L117" i="4"/>
  <c r="N117" i="4"/>
  <c r="I59" i="4" l="1"/>
  <c r="E59" i="4"/>
  <c r="O59" i="4"/>
  <c r="M59" i="4"/>
  <c r="K9" i="4"/>
  <c r="O9" i="4"/>
  <c r="G9" i="4"/>
  <c r="N9" i="4"/>
  <c r="F9" i="4"/>
  <c r="L59" i="4"/>
  <c r="J9" i="4"/>
  <c r="H59" i="4"/>
  <c r="P59" i="4"/>
  <c r="N59" i="4"/>
  <c r="J59" i="4"/>
  <c r="F59" i="4"/>
  <c r="K59" i="4"/>
  <c r="G59" i="4"/>
  <c r="P9" i="4"/>
  <c r="L9" i="4"/>
  <c r="H9" i="4"/>
  <c r="M9" i="4"/>
  <c r="I9" i="4"/>
  <c r="E9" i="4"/>
  <c r="I123" i="4" l="1"/>
  <c r="E123" i="4"/>
  <c r="M123" i="4"/>
  <c r="K123" i="4"/>
  <c r="L123" i="4"/>
  <c r="F123" i="4"/>
  <c r="N123" i="4"/>
  <c r="H123" i="4"/>
  <c r="O123" i="4"/>
  <c r="G123" i="4"/>
  <c r="J123" i="4"/>
  <c r="P123" i="4"/>
</calcChain>
</file>

<file path=xl/comments1.xml><?xml version="1.0" encoding="utf-8"?>
<comments xmlns="http://schemas.openxmlformats.org/spreadsheetml/2006/main">
  <authors>
    <author>D30474752</author>
  </authors>
  <commentList>
    <comment ref="D81" authorId="0" shapeId="0">
      <text>
        <r>
          <rPr>
            <b/>
            <sz val="8"/>
            <color indexed="81"/>
            <rFont val="Tahoma"/>
            <family val="2"/>
          </rPr>
          <t>D30474752:</t>
        </r>
        <r>
          <rPr>
            <sz val="8"/>
            <color indexed="81"/>
            <rFont val="Tahoma"/>
            <family val="2"/>
          </rPr>
          <t xml:space="preserve">
En la planilla de pagos de ACIF figura como </t>
        </r>
        <r>
          <rPr>
            <b/>
            <sz val="8"/>
            <color indexed="81"/>
            <rFont val="Tahoma"/>
            <family val="2"/>
          </rPr>
          <t>BID</t>
        </r>
        <r>
          <rPr>
            <sz val="8"/>
            <color indexed="81"/>
            <rFont val="Tahoma"/>
            <family val="2"/>
          </rPr>
          <t xml:space="preserve"> 7425 </t>
        </r>
      </text>
    </comment>
  </commentList>
</comments>
</file>

<file path=xl/sharedStrings.xml><?xml version="1.0" encoding="utf-8"?>
<sst xmlns="http://schemas.openxmlformats.org/spreadsheetml/2006/main" count="736" uniqueCount="332">
  <si>
    <t>PRESTAMO</t>
  </si>
  <si>
    <t>MONEDA</t>
  </si>
  <si>
    <t>MONTO</t>
  </si>
  <si>
    <t xml:space="preserve">BID - LEY Nº 7940 </t>
  </si>
  <si>
    <t>BID 1201/OC-AR</t>
  </si>
  <si>
    <t>Ente Nacional de Administración de Bienes Ferroviarios Dto. 2435/99</t>
  </si>
  <si>
    <t xml:space="preserve">Emisión CECOR - Ley Nº 8482 </t>
  </si>
  <si>
    <t>Pasivo Consolidado</t>
  </si>
  <si>
    <t>Convenio Desarrollo de Obras de Infraestructura</t>
  </si>
  <si>
    <t>Pagarés Vivienda</t>
  </si>
  <si>
    <t>Convenio Desarrollo de Obras de Infraestructura 2007</t>
  </si>
  <si>
    <t>PESOS</t>
  </si>
  <si>
    <t>Programa de Unificación Monetaria - BODEN 2011</t>
  </si>
  <si>
    <t xml:space="preserve">BID 392/OC-AR - Secret. Rec. Hídricos Nac. </t>
  </si>
  <si>
    <t>DÓLAR</t>
  </si>
  <si>
    <t xml:space="preserve">BID 545/OC-AR - ENOHSA (ex-COFAPyS) </t>
  </si>
  <si>
    <t>ICC</t>
  </si>
  <si>
    <t>ICO Ley 8388 - Dtos. 1615/94 -1182/95 (FOCOEX)</t>
  </si>
  <si>
    <t>BCH Ley 8388 - Dtos. 1615/94 -1182/95 (FOCOEX)</t>
  </si>
  <si>
    <t>ICO Ley 8374 - Dtos. 2133/94 -1181/95 (DRAGADOS)</t>
  </si>
  <si>
    <t>BCH Ley 8374 - Dtos. 2133/94 -1181/95 (DRAGADOS)</t>
  </si>
  <si>
    <t>Credit Suisse First Boston Ley 8826 Contrato de Ant. Garant.</t>
  </si>
  <si>
    <t>PESOS+ICC</t>
  </si>
  <si>
    <t>BIRF 3860/AR</t>
  </si>
  <si>
    <t>BID 830/OC-AR y 932/SF-AR</t>
  </si>
  <si>
    <t>BID 619/OC-AR</t>
  </si>
  <si>
    <t>BID 857/OC - SAMPACHO</t>
  </si>
  <si>
    <t>BID 857/OC - SAN FRANCISCO-MORTEROS</t>
  </si>
  <si>
    <t>BID 857/OC - SANTA CATALINA</t>
  </si>
  <si>
    <t>Porcentaje</t>
  </si>
  <si>
    <t>TOTAL</t>
  </si>
  <si>
    <t>BID 1287 OC/AR</t>
  </si>
  <si>
    <t xml:space="preserve">BID 940 OC/AR -PROMEBA </t>
  </si>
  <si>
    <t>BID 1765</t>
  </si>
  <si>
    <t>BIRF 7425 -PROSAP II</t>
  </si>
  <si>
    <t>BIRF 7597 - C. Lechera</t>
  </si>
  <si>
    <t>FIDA 713-AR PRODEAR</t>
  </si>
  <si>
    <t>ICO</t>
  </si>
  <si>
    <t>EURO</t>
  </si>
  <si>
    <t>EUROS</t>
  </si>
  <si>
    <t>Gobierno Nacional</t>
  </si>
  <si>
    <t>%</t>
  </si>
  <si>
    <t>ACREEDOR</t>
  </si>
  <si>
    <t>FIJA SIN AJUSTE</t>
  </si>
  <si>
    <t>VARIABLE SIN AJUSTE</t>
  </si>
  <si>
    <t>VARIABLE AJUSTE IND.CONSTR.</t>
  </si>
  <si>
    <t>FIJA AJUSTE DÓLAR</t>
  </si>
  <si>
    <t>VARIABLE AJUSTE DÓLAR</t>
  </si>
  <si>
    <t>FIJA</t>
  </si>
  <si>
    <t>VARIABLE</t>
  </si>
  <si>
    <t>Otros Conceptos</t>
  </si>
  <si>
    <t xml:space="preserve">BID - Ley Nº 7940 </t>
  </si>
  <si>
    <t>TASA BASE</t>
  </si>
  <si>
    <t>(*) La tasa es un promedio de las tasas aplicadas a cada desembolso de cada Municipio.</t>
  </si>
  <si>
    <t>Proveedores y Contratistas</t>
  </si>
  <si>
    <t>(**) La tasa varía por certificado y por año.</t>
  </si>
  <si>
    <t>(**)</t>
  </si>
  <si>
    <t>Instituciones Financieras Extranjeras</t>
  </si>
  <si>
    <t>Organismos internacionales</t>
  </si>
  <si>
    <t>Otros Bancos extranjeros</t>
  </si>
  <si>
    <t>Ministerio de Finanzas de la Provincia de Córdoba</t>
  </si>
  <si>
    <t>Contaduría General</t>
  </si>
  <si>
    <t>Dirección de Uso de Crédito y Deuda Pública</t>
  </si>
  <si>
    <t>PRÉSTAMO</t>
  </si>
  <si>
    <t>Plazo</t>
  </si>
  <si>
    <t>OPERACIONES EN PESOS</t>
  </si>
  <si>
    <t>MEDIANO</t>
  </si>
  <si>
    <t>CORTO</t>
  </si>
  <si>
    <t>LARGO</t>
  </si>
  <si>
    <t>TOTAL EN PESOS</t>
  </si>
  <si>
    <t>OPERACIONES EN MONEDA EXTRANJERA</t>
  </si>
  <si>
    <t>TOTAL EN MONEDA EXTRANJERA</t>
  </si>
  <si>
    <t>Acreedor - Operación</t>
  </si>
  <si>
    <t>Amortización</t>
  </si>
  <si>
    <t>Interés</t>
  </si>
  <si>
    <t>1. DEUDAS EN PESOS</t>
  </si>
  <si>
    <t>1.1. Entidades bancarias</t>
  </si>
  <si>
    <t>Banco de Córdoba (TITAM)</t>
  </si>
  <si>
    <t>1.2. Organismos Multilaterales</t>
  </si>
  <si>
    <t xml:space="preserve">BIRF 3836/AR - Dto. 2151/99 Conv. Fondo Transf. Sec. Púb. Pciales. </t>
  </si>
  <si>
    <t>1.3. Proveedores y Contratistas</t>
  </si>
  <si>
    <t>1.4. Gobierno Nacional</t>
  </si>
  <si>
    <t>Bonos Garantizados - Dto. 1579/2002 del PEN - Canje Provincial</t>
  </si>
  <si>
    <t>Bonos Garantizados - Dto. 1579/2002 del PEN - Canje Municipal</t>
  </si>
  <si>
    <t>Programa de Asistencia Financiera 2005</t>
  </si>
  <si>
    <t>Programa de Asistencia Financiera 2006</t>
  </si>
  <si>
    <t>Conv. Fondo Transf. Sec. Púb. Pciales. - Vehíc. Policía y Ambulancias</t>
  </si>
  <si>
    <t>Programa de Asistencia Financiera 2007</t>
  </si>
  <si>
    <t>Programa de Asistencia Financiera 2008</t>
  </si>
  <si>
    <t>Programa de Asistencia Financiera 2009</t>
  </si>
  <si>
    <t>1.5. CECOR y LECOP Córdoba</t>
  </si>
  <si>
    <t>1.6. Pasivo Consolidado</t>
  </si>
  <si>
    <t>TICOP</t>
  </si>
  <si>
    <t>2. DEUDAS EN MONEDA EXTRANJERA</t>
  </si>
  <si>
    <t>2.1. Organismos Multilaterales</t>
  </si>
  <si>
    <t>BID 1193/OC-AR (PROAPS)</t>
  </si>
  <si>
    <t>BID 1287/OC-AR</t>
  </si>
  <si>
    <t>BID 899- BIRF 4150</t>
  </si>
  <si>
    <t>PROSAP II  BID 899 1</t>
  </si>
  <si>
    <t>BIRF 3877/AR</t>
  </si>
  <si>
    <t>BIRF 4093/AR (Caminos Provinciales)</t>
  </si>
  <si>
    <t>BIRF 4273/AR (El Niño)</t>
  </si>
  <si>
    <t>BIRF 4585/AR</t>
  </si>
  <si>
    <t>PDM II</t>
  </si>
  <si>
    <t>2.3. Títulos Públicos</t>
  </si>
  <si>
    <t>TOTAL (en pesos)</t>
  </si>
  <si>
    <t>2.4. Varios</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</si>
  <si>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</si>
  <si>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</si>
  <si>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</si>
  <si>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</si>
  <si>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</si>
  <si>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</si>
  <si>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</si>
  <si>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</si>
  <si>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</si>
  <si>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</si>
  <si>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</si>
  <si>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DÖLAR</t>
  </si>
  <si>
    <t>Letras del Tesoro de la Provincia de Córdoba</t>
  </si>
  <si>
    <t>FIDA 713-AR</t>
  </si>
  <si>
    <t>FFFIR x-0022-08 A</t>
  </si>
  <si>
    <t>FFFIR x-0019-08 A</t>
  </si>
  <si>
    <t>FFFIR x-000026-08 A</t>
  </si>
  <si>
    <t>Obras de Infraestructura Municipialidad de Santa Rosa de Calamuchita</t>
  </si>
  <si>
    <t>Obras de Infraestructura Municipialidad de Malagueño</t>
  </si>
  <si>
    <t>Obras de Infraestructura Municipialidad de Ordoñez</t>
  </si>
  <si>
    <t>Interés (*)</t>
  </si>
  <si>
    <t>(*)NOTA: Se incluyen los gastos y comisiones</t>
  </si>
  <si>
    <t>Banco Provincia de Buenos Aires - Ente Peaje</t>
  </si>
  <si>
    <t xml:space="preserve">Fondo Fiduciario de Inf Regional  </t>
  </si>
  <si>
    <t xml:space="preserve">BID 857/OC-AR </t>
  </si>
  <si>
    <t>PROMEBA -BID 940</t>
  </si>
  <si>
    <t>PDSPC - BID 1765</t>
  </si>
  <si>
    <t>PIVIP - BIRF 7301</t>
  </si>
  <si>
    <t>PMCP - BIRF 7398</t>
  </si>
  <si>
    <t>PROSAP II  BIRF 7425</t>
  </si>
  <si>
    <t>BIRF 7597/AR (PROSAP)</t>
  </si>
  <si>
    <t>BONCOR</t>
  </si>
  <si>
    <t>BONCOR II Segunda Emisión</t>
  </si>
  <si>
    <t>BONCOR II Tercera Emisión</t>
  </si>
  <si>
    <t>Título a 360 días</t>
  </si>
  <si>
    <t>Título a 360 días -Serie II</t>
  </si>
  <si>
    <t>Compra Vta de Acciones y Reest de Pasivos Dto 165/2010</t>
  </si>
  <si>
    <t>Compra Vta  de Acciones CODI S.A.</t>
  </si>
  <si>
    <t>Compra Vta  de Acciones DELTA S.A.</t>
  </si>
  <si>
    <t>Corto Plazo</t>
  </si>
  <si>
    <t>Mediano Plazo</t>
  </si>
  <si>
    <t>Largo Plazo</t>
  </si>
  <si>
    <t>PLAZO</t>
  </si>
  <si>
    <t>FFFIR - X-0030-13</t>
  </si>
  <si>
    <t>FFFIR - X-0031-13</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</si>
  <si>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</si>
  <si>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</si>
  <si>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</si>
  <si>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</si>
  <si>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</si>
  <si>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</si>
  <si>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</si>
  <si>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</si>
  <si>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</si>
  <si>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</si>
  <si>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Concepto</t>
  </si>
  <si>
    <t>Importe</t>
  </si>
  <si>
    <t>Total Stock Administración Central</t>
  </si>
  <si>
    <t>Total Stock ACIF</t>
  </si>
  <si>
    <t>Diferencia</t>
  </si>
  <si>
    <t>Obras de Infraestructura Municipialidad de San Javier</t>
  </si>
  <si>
    <t>Obras de Infraestructura Municipialidad de La Cumbre</t>
  </si>
  <si>
    <t>FFIR x- 0020-08 A</t>
  </si>
  <si>
    <t>FFFIR x-0020-08 A</t>
  </si>
  <si>
    <t>Obras de Infraestructura Municipialidad de Morrison</t>
  </si>
  <si>
    <t>Total Stock AG + ACIF s/ Ejec. Presup. Marzo 2014</t>
  </si>
  <si>
    <t xml:space="preserve">ICBC (Argentina) S.A. ex Standard Bank </t>
  </si>
  <si>
    <t>FFFIR - X-0026-08</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</si>
  <si>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</si>
  <si>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</si>
  <si>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</si>
  <si>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</si>
  <si>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</si>
  <si>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</si>
  <si>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</si>
  <si>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</si>
  <si>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</si>
  <si>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</si>
  <si>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</si>
  <si>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</si>
  <si>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</si>
  <si>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Conv. Nación Pvcia.- Emergencia por inundaciones Dto 261/15</t>
  </si>
  <si>
    <t>FFFIR x-0026-08 A</t>
  </si>
  <si>
    <t>Títulos de Deuda</t>
  </si>
  <si>
    <t>CAF "Canal Los Molinos Córdoba"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</si>
  <si>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</si>
  <si>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</si>
  <si>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</si>
  <si>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</si>
  <si>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</si>
  <si>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al 7,125% con Vencimiento 2026</t>
  </si>
  <si>
    <t>PONDER. TASA APLIC</t>
  </si>
  <si>
    <t>Convenio Reprogramación PFD</t>
  </si>
  <si>
    <t>Préstamos IFC</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</si>
  <si>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</si>
  <si>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</si>
  <si>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IFC (A)</t>
  </si>
  <si>
    <t>Préstamo IFC (B)</t>
  </si>
  <si>
    <t>FIJA AJUSTE LIBOR</t>
  </si>
  <si>
    <t>Carta de Crédito MOTOROLA</t>
  </si>
  <si>
    <t>Préstamos IFC - Etapa II</t>
  </si>
  <si>
    <t>Préstamo IFC - Etapa II</t>
  </si>
  <si>
    <t>Préstamo IFC (A) - Etapa II</t>
  </si>
  <si>
    <t>Préstamo IFC (B) - Etapa II</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</si>
  <si>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</si>
  <si>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</si>
  <si>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</si>
  <si>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</si>
  <si>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</si>
  <si>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</si>
  <si>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</si>
  <si>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</si>
  <si>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</si>
  <si>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</si>
  <si>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</si>
  <si>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</si>
  <si>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</si>
  <si>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</si>
  <si>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</si>
  <si>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</si>
  <si>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</si>
  <si>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 RIO III</t>
  </si>
  <si>
    <t>BBVA -HOSPITALV.DOLORES</t>
  </si>
  <si>
    <t>DEUTSCHE BANK- ESC. PROA (Cred. Comercial)</t>
  </si>
  <si>
    <t>DEUTSCHE BANK- ESC. PROA (Cred. Comprador)</t>
  </si>
  <si>
    <t>DEUTSCHE BANK- HOS.SUROESTE (Cred. Comercial)</t>
  </si>
  <si>
    <t>DEUTSCHE BANK- HOS.SUROESTE (Cred. Comprador)</t>
  </si>
  <si>
    <t>FIJA AJUSTE CIRR</t>
  </si>
  <si>
    <t>FIJA AJUSTE EURIBOR</t>
  </si>
  <si>
    <t>Préstamo BBVA (Hospitales)</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</si>
  <si>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</si>
  <si>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</si>
  <si>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</si>
  <si>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</si>
  <si>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</si>
  <si>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Amortización ACUMULADA</t>
  </si>
  <si>
    <t>Interés (*) ACUMULADO</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</si>
  <si>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</si>
  <si>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</si>
  <si>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</si>
  <si>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</si>
  <si>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</si>
  <si>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</si>
  <si>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</si>
  <si>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</si>
  <si>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</si>
  <si>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</si>
  <si>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BID 1134/OC-AR BID 940</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</si>
  <si>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</si>
  <si>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</si>
  <si>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BID 940 OC/AR -PROMEBA - BID 1134 AMPLIACIÓN</t>
  </si>
  <si>
    <t>DINAR KUWAITI</t>
  </si>
  <si>
    <t>FONDO KUWAITI</t>
  </si>
  <si>
    <t>KWD</t>
  </si>
  <si>
    <t>Para la ejecución de la obra "Acueducto Alta Gracia, Valle Alegre, Villa del Prado, Dpto. Santa María - Provincia de Córdoba"</t>
  </si>
  <si>
    <t>Otros Bancos Extranjero y Otros Organismos</t>
  </si>
  <si>
    <t>Organismos Multilaterales</t>
  </si>
  <si>
    <t>2.2. Bancos Extranjeros y Otros Organismos</t>
  </si>
  <si>
    <t>FIJA AJUSTE DINAR KUWAITI</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</si>
  <si>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</si>
  <si>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</si>
  <si>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</si>
  <si>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DEUTSCHE BANK- MATERNIDAD (Cred. Comercial)</t>
  </si>
  <si>
    <t>DEUTSCHE BANK- MATERNIDAD (Cred. Comprador)</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</si>
  <si>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</si>
  <si>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</si>
  <si>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</si>
  <si>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</si>
  <si>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</si>
  <si>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</si>
  <si>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</si>
  <si>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FIJA AJUSTE CER</t>
  </si>
  <si>
    <t>PESOS+CER</t>
  </si>
  <si>
    <t>CER</t>
  </si>
  <si>
    <t>1.7. Varios</t>
  </si>
  <si>
    <t>1.8. Títulos Públicos</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</si>
  <si>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</si>
  <si>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</si>
  <si>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BIRF 8093</t>
  </si>
  <si>
    <t>Amortización Enero</t>
  </si>
  <si>
    <t>Interés (*) Enero</t>
  </si>
  <si>
    <t>Título Internacional vto. 2025 (Ex PDCAR 2021)</t>
  </si>
  <si>
    <t>Título Internacional vto. 2027 (Ex PDCAR 2024)</t>
  </si>
  <si>
    <t>Título Internacional vto. 2029 (Ex PDCAR 2027)</t>
  </si>
  <si>
    <t>Título Internacional con Vencimiento 2025 (Ex PDCAR 2021)</t>
  </si>
  <si>
    <t>Título Internacional con Vencimiento 2027 (Ex PDCAR 2024)</t>
  </si>
  <si>
    <t>Título Internacional con Vencimiento 2029 (Ex PDCAR 207)</t>
  </si>
  <si>
    <t>Interés (*) Febrero</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</si>
  <si>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</si>
  <si>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</si>
  <si>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</si>
  <si>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Amortización Febrero</t>
  </si>
  <si>
    <t>Amortización Marzo</t>
  </si>
  <si>
    <t>Interés (*) Marzo</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</si>
  <si>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</si>
  <si>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</si>
  <si>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Interés (*) Abril</t>
  </si>
  <si>
    <t>FFFIR x- 0020-08 A</t>
  </si>
  <si>
    <t xml:space="preserve">Servicios de Deuda Pagados año 2010 a 2021 - Consolidado </t>
  </si>
  <si>
    <t>Amortización Mayo</t>
  </si>
  <si>
    <t>Amortización Abril</t>
  </si>
  <si>
    <t>Interés (*) Mayo</t>
  </si>
  <si>
    <t>Interés (*) Junio</t>
  </si>
  <si>
    <t>Amortización Junio</t>
  </si>
  <si>
    <t>BID 2929</t>
  </si>
  <si>
    <t>Programa de Inversiones Municipales - Destinado a la ampliación de la cobertura de servicios básicos en los Municipios de menor desarrollo relativo, a través de la provisicón eficiente de infraestrutura urbana y serivicos públicos</t>
  </si>
  <si>
    <t>Interés (*) Julio</t>
  </si>
  <si>
    <t>Amortización Julio</t>
  </si>
  <si>
    <t>Interés (*) Agosto</t>
  </si>
  <si>
    <t>Amortización Agosto</t>
  </si>
  <si>
    <t>Interés (*) Septiembre</t>
  </si>
  <si>
    <t>Amortización Septiembre</t>
  </si>
  <si>
    <t xml:space="preserve">Por moneda de origen y entidad acreedora al 31/10/2021 - CONSOLIDADO </t>
  </si>
  <si>
    <t xml:space="preserve">Distribución por tasa y entidad acreedora al 31/10/2021 - CONSOLIDADO </t>
  </si>
  <si>
    <t>Por Plazos al 31/10/2021-CONSOLIDADO</t>
  </si>
  <si>
    <t>Valores corrientes al 31/10/2021</t>
  </si>
  <si>
    <t>Nota: se consideró desde el 31/10/2021 y hasta la fecha de finalización de cada Préstamo:</t>
  </si>
  <si>
    <t>Préstamos cuya fecha de finalización se produce dentro de los 5 años: CORTO (Hasta OCTUBRE 2026)</t>
  </si>
  <si>
    <t>Préstamos cuya fecha de finalización se produce dentro de los 10 años: MEDIANO (Hasta OCTUBRE 2031)</t>
  </si>
  <si>
    <t>Préstamos cuya fecha de finalización se produce dentro de los 15 años: LARGO (Desde OCTUBRE 2031)</t>
  </si>
  <si>
    <t>STOCK AL 31/10/2021</t>
  </si>
  <si>
    <t>Interés (*) Octubre</t>
  </si>
  <si>
    <t>Amortización Octubre</t>
  </si>
  <si>
    <t>(**) Pagado a Octubre 2021</t>
  </si>
  <si>
    <t>El tipo de cambio utilizado para la conversión de deuda en moneda de origen extranjera a pesos corrientes es el correspondiente al cambio vendedor del Banco Nación del último día hábil del mes 31/10/2021 USD:$99,72 EUR:$115,3661 KWD:$330,338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</si>
</sst>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_ * #,##0_ ;_ * \-#,##0_ ;_ * &quot;-&quot;_ ;_ @_ "/>
    <numFmt numFmtId="165" formatCode="_ * #,##0.00_ ;_ * \-#,##0.00_ ;_ * &quot;-&quot;??_ ;_ @_ "/>
    <numFmt numFmtId="166" formatCode="_-* #,##0\ _P_t_a_-;\-* #,##0\ _P_t_a_-;_-* &quot;-&quot;\ _P_t_a_-;_-@_-"/>
    <numFmt numFmtId="167" formatCode="_(* #,##0_);_(* \(#,##0\);_(* &quot;-&quot;_);_(@_)"/>
    <numFmt numFmtId="168" formatCode="_(* #,##0.00_);_(* \(#,##0.00\);_(* &quot;-&quot;??_);_(@_)"/>
    <numFmt numFmtId="169" formatCode="[$$-2C0A]#,##0"/>
    <numFmt numFmtId="170" formatCode="_-* #,##0.00\ _P_t_a_-;\-* #,##0.00\ _P_t_a_-;_-* &quot;-&quot;\ _P_t_a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79" formatCode="_-* #,##0\ _P_t_a_-;\-* #,##0\ _P_t_a_-;_-* &quot;-&quot;??\ _P_t_a_-;_-@_-"/>
    <numFmt numFmtId="180" formatCode="0.0000%"/>
    <numFmt numFmtId="181" formatCode="0.000%"/>
    <numFmt numFmtId="182" formatCode="_ * #,##0_ ;_ * \-#,##0_ ;_ * &quot;-&quot;??_ ;_ @_ "/>
    <numFmt numFmtId="183" formatCode="#,##0;\(#,##0\)"/>
    <numFmt numFmtId="184" formatCode="&quot;$&quot;#,##0\ ;\(&quot;$&quot;#,##0\)"/>
    <numFmt numFmtId="185" formatCode="#,##0.00_ ;\-#,##0.00\ "/>
    <numFmt numFmtId="186" formatCode="_ * #,##0.000_ ;_ * \-#,##0.000_ ;_ * &quot;-&quot;??_ ;_ @_ "/>
    <numFmt numFmtId="187" formatCode="_ * #,##0.0000_ ;_ * \-#,##0.0000_ ;_ * &quot;-&quot;??_ ;_ @_ "/>
    <numFmt numFmtId="188" formatCode="0.00000"/>
  </numFmts>
  <fonts count="6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8"/>
      <color indexed="62"/>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8"/>
      <color indexed="62"/>
      <name val="Arial"/>
      <family val="2"/>
    </font>
    <font>
      <sz val="8"/>
      <color indexed="62"/>
      <name val="Arial"/>
      <family val="2"/>
    </font>
    <font>
      <b/>
      <sz val="10"/>
      <color indexed="62"/>
      <name val="Arial Unicode MS"/>
      <family val="2"/>
    </font>
    <font>
      <sz val="10"/>
      <color indexed="62"/>
      <name val="Arial"/>
      <family val="2"/>
    </font>
    <font>
      <b/>
      <sz val="10"/>
      <name val="Arial Unicode MS"/>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b/>
      <sz val="8"/>
      <name val="Arial"/>
      <family val="2"/>
    </font>
    <font>
      <sz val="8"/>
      <name val="Arial"/>
      <family val="2"/>
    </font>
    <font>
      <b/>
      <sz val="16"/>
      <color indexed="62"/>
      <name val="Arial"/>
      <family val="2"/>
    </font>
    <font>
      <b/>
      <sz val="8"/>
      <color indexed="9"/>
      <name val="Arial"/>
      <family val="2"/>
    </font>
    <font>
      <b/>
      <sz val="8"/>
      <color indexed="81"/>
      <name val="Tahoma"/>
      <family val="2"/>
    </font>
    <font>
      <sz val="8"/>
      <color indexed="81"/>
      <name val="Tahoma"/>
      <family val="2"/>
    </font>
    <font>
      <sz val="10"/>
      <color indexed="24"/>
      <name val="Arial"/>
      <family val="2"/>
    </font>
    <font>
      <sz val="11"/>
      <color indexed="20"/>
      <name val="Calibri"/>
      <family val="2"/>
    </font>
    <font>
      <sz val="10"/>
      <name val="Arial Unicode MS"/>
      <family val="3"/>
      <charset val="128"/>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10"/>
      <name val="Arial"/>
      <family val="2"/>
    </font>
    <font>
      <sz val="10"/>
      <name val="Arial"/>
      <family val="2"/>
    </font>
    <font>
      <b/>
      <sz val="8"/>
      <color indexed="9"/>
      <name val="Arial Unicode MS"/>
      <family val="2"/>
    </font>
    <font>
      <b/>
      <sz val="8"/>
      <name val="Arial Unicode MS"/>
      <family val="2"/>
    </font>
    <font>
      <i/>
      <sz val="8"/>
      <name val="Arial"/>
      <family val="2"/>
    </font>
    <font>
      <i/>
      <sz val="8"/>
      <color indexed="62"/>
      <name val="Arial"/>
      <family val="2"/>
    </font>
    <font>
      <sz val="8"/>
      <name val="Arial Unicode MS"/>
      <family val="3"/>
      <charset val="128"/>
    </font>
    <font>
      <sz val="8"/>
      <color indexed="10"/>
      <name val="Arial"/>
      <family val="2"/>
    </font>
    <font>
      <b/>
      <sz val="8"/>
      <color indexed="10"/>
      <name val="Arial"/>
      <family val="2"/>
    </font>
    <font>
      <sz val="8"/>
      <color indexed="62"/>
      <name val="Arial"/>
      <family val="2"/>
    </font>
    <font>
      <b/>
      <sz val="8"/>
      <color indexed="9"/>
      <name val="Arial"/>
      <family val="2"/>
    </font>
    <font>
      <sz val="6"/>
      <name val="Arial"/>
      <family val="2"/>
    </font>
    <font>
      <sz val="8"/>
      <name val="Arial "/>
    </font>
    <font>
      <sz val="8"/>
      <name val="Arial Unicode MS"/>
      <family val="3"/>
    </font>
    <font>
      <b/>
      <sz val="8"/>
      <name val="Arial Unicode MS"/>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style="hair">
        <color indexed="62"/>
      </top>
      <bottom style="hair">
        <color indexed="62"/>
      </bottom>
      <diagonal/>
    </border>
    <border>
      <left style="thick">
        <color indexed="62"/>
      </left>
      <right/>
      <top style="thick">
        <color indexed="62"/>
      </top>
      <bottom/>
      <diagonal/>
    </border>
    <border>
      <left style="thick">
        <color indexed="62"/>
      </left>
      <right style="thick">
        <color indexed="62"/>
      </right>
      <top style="thick">
        <color indexed="62"/>
      </top>
      <bottom/>
      <diagonal/>
    </border>
    <border>
      <left/>
      <right style="thick">
        <color indexed="62"/>
      </right>
      <top style="thick">
        <color indexed="62"/>
      </top>
      <bottom/>
      <diagonal/>
    </border>
    <border>
      <left style="thick">
        <color indexed="62"/>
      </left>
      <right/>
      <top style="hair">
        <color indexed="62"/>
      </top>
      <bottom style="hair">
        <color indexed="62"/>
      </bottom>
      <diagonal/>
    </border>
    <border>
      <left/>
      <right style="thick">
        <color indexed="62"/>
      </right>
      <top style="hair">
        <color indexed="62"/>
      </top>
      <bottom style="hair">
        <color indexed="62"/>
      </bottom>
      <diagonal/>
    </border>
    <border>
      <left style="thick">
        <color indexed="62"/>
      </left>
      <right style="thick">
        <color indexed="62"/>
      </right>
      <top/>
      <bottom/>
      <diagonal/>
    </border>
    <border>
      <left style="thick">
        <color indexed="62"/>
      </left>
      <right style="medium">
        <color indexed="64"/>
      </right>
      <top style="thick">
        <color indexed="62"/>
      </top>
      <bottom/>
      <diagonal/>
    </border>
    <border>
      <left style="thick">
        <color indexed="62"/>
      </left>
      <right style="thick">
        <color indexed="62"/>
      </right>
      <top/>
      <bottom style="thick">
        <color indexed="62"/>
      </bottom>
      <diagonal/>
    </border>
    <border>
      <left style="thick">
        <color indexed="62"/>
      </left>
      <right style="medium">
        <color indexed="62"/>
      </right>
      <top style="thick">
        <color indexed="62"/>
      </top>
      <bottom style="hair">
        <color indexed="62"/>
      </bottom>
      <diagonal/>
    </border>
    <border>
      <left style="medium">
        <color indexed="62"/>
      </left>
      <right style="medium">
        <color indexed="62"/>
      </right>
      <top style="thick">
        <color indexed="62"/>
      </top>
      <bottom style="hair">
        <color indexed="62"/>
      </bottom>
      <diagonal/>
    </border>
    <border>
      <left style="medium">
        <color indexed="62"/>
      </left>
      <right style="thick">
        <color indexed="62"/>
      </right>
      <top style="thick">
        <color indexed="62"/>
      </top>
      <bottom style="hair">
        <color indexed="62"/>
      </bottom>
      <diagonal/>
    </border>
    <border>
      <left style="thick">
        <color indexed="62"/>
      </left>
      <right style="medium">
        <color indexed="62"/>
      </right>
      <top style="hair">
        <color indexed="62"/>
      </top>
      <bottom style="hair">
        <color indexed="62"/>
      </bottom>
      <diagonal/>
    </border>
    <border>
      <left style="medium">
        <color indexed="62"/>
      </left>
      <right style="medium">
        <color indexed="62"/>
      </right>
      <top style="hair">
        <color indexed="62"/>
      </top>
      <bottom style="hair">
        <color indexed="62"/>
      </bottom>
      <diagonal/>
    </border>
    <border>
      <left style="medium">
        <color indexed="62"/>
      </left>
      <right style="thick">
        <color indexed="62"/>
      </right>
      <top style="hair">
        <color indexed="62"/>
      </top>
      <bottom style="hair">
        <color indexed="62"/>
      </bottom>
      <diagonal/>
    </border>
    <border>
      <left style="medium">
        <color indexed="62"/>
      </left>
      <right style="medium">
        <color indexed="62"/>
      </right>
      <top style="hair">
        <color indexed="62"/>
      </top>
      <bottom style="thick">
        <color indexed="62"/>
      </bottom>
      <diagonal/>
    </border>
    <border>
      <left style="medium">
        <color indexed="62"/>
      </left>
      <right style="thick">
        <color indexed="62"/>
      </right>
      <top/>
      <bottom/>
      <diagonal/>
    </border>
    <border>
      <left style="thick">
        <color indexed="62"/>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ck">
        <color indexed="62"/>
      </top>
      <bottom style="thick">
        <color indexed="62"/>
      </bottom>
      <diagonal/>
    </border>
    <border>
      <left/>
      <right style="thick">
        <color indexed="62"/>
      </right>
      <top style="thick">
        <color indexed="62"/>
      </top>
      <bottom style="thick">
        <color indexed="62"/>
      </bottom>
      <diagonal/>
    </border>
    <border>
      <left/>
      <right style="thick">
        <color indexed="62"/>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7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8"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9"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36" fillId="0" borderId="0" applyFont="0" applyFill="0" applyBorder="0" applyAlignment="0" applyProtection="0"/>
    <xf numFmtId="2" fontId="36"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37" fillId="3"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5" fontId="8" fillId="0" borderId="0" applyFont="0" applyFill="0" applyBorder="0" applyAlignment="0" applyProtection="0"/>
    <xf numFmtId="168" fontId="1" fillId="0" borderId="0" applyFont="0" applyFill="0" applyBorder="0" applyAlignment="0" applyProtection="0"/>
    <xf numFmtId="184" fontId="36" fillId="0" borderId="0" applyFont="0" applyFill="0" applyBorder="0" applyAlignment="0" applyProtection="0"/>
    <xf numFmtId="0" fontId="39" fillId="22" borderId="0" applyNumberFormat="0" applyBorder="0" applyAlignment="0" applyProtection="0"/>
    <xf numFmtId="0" fontId="8" fillId="0" borderId="0"/>
    <xf numFmtId="0" fontId="10" fillId="23" borderId="4" applyNumberFormat="0" applyFont="0" applyAlignment="0" applyProtection="0"/>
    <xf numFmtId="176" fontId="2" fillId="0" borderId="0">
      <protection locked="0"/>
    </xf>
    <xf numFmtId="9" fontId="1" fillId="0" borderId="0" applyFont="0" applyFill="0" applyBorder="0" applyAlignment="0" applyProtection="0"/>
    <xf numFmtId="3" fontId="36" fillId="0" borderId="0" applyFont="0" applyFill="0" applyBorder="0" applyAlignment="0" applyProtection="0"/>
    <xf numFmtId="0" fontId="40" fillId="16"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18" fillId="0" borderId="8" applyNumberFormat="0" applyFill="0" applyAlignment="0" applyProtection="0"/>
    <xf numFmtId="177" fontId="2" fillId="0" borderId="9">
      <protection locked="0"/>
    </xf>
  </cellStyleXfs>
  <cellXfs count="315">
    <xf numFmtId="0" fontId="0" fillId="0" borderId="0" xfId="0"/>
    <xf numFmtId="170" fontId="7" fillId="0" borderId="11" xfId="53" applyNumberFormat="1" applyFont="1" applyFill="1" applyBorder="1"/>
    <xf numFmtId="170" fontId="7" fillId="0" borderId="17" xfId="53" applyNumberFormat="1" applyFont="1" applyFill="1" applyBorder="1"/>
    <xf numFmtId="0" fontId="9" fillId="0" borderId="0" xfId="0" applyFont="1" applyAlignment="1">
      <alignment horizontal="left"/>
    </xf>
    <xf numFmtId="0" fontId="0" fillId="0" borderId="0" xfId="0" applyFill="1"/>
    <xf numFmtId="0" fontId="6" fillId="25" borderId="18" xfId="0" applyFont="1" applyFill="1" applyBorder="1" applyAlignment="1">
      <alignment horizontal="center" vertical="center"/>
    </xf>
    <xf numFmtId="0" fontId="6" fillId="25" borderId="13" xfId="0" applyFont="1" applyFill="1" applyBorder="1" applyAlignment="1">
      <alignment horizontal="center" vertical="center"/>
    </xf>
    <xf numFmtId="0" fontId="20" fillId="0" borderId="20" xfId="0" applyFont="1" applyBorder="1"/>
    <xf numFmtId="182" fontId="20" fillId="0" borderId="21" xfId="0" applyNumberFormat="1" applyFont="1" applyFill="1" applyBorder="1" applyAlignment="1">
      <alignment horizontal="center"/>
    </xf>
    <xf numFmtId="0" fontId="20" fillId="0" borderId="21" xfId="0" applyFont="1" applyFill="1" applyBorder="1" applyAlignment="1">
      <alignment horizontal="center"/>
    </xf>
    <xf numFmtId="180" fontId="20" fillId="0" borderId="22" xfId="0" applyNumberFormat="1" applyFont="1" applyFill="1" applyBorder="1" applyAlignment="1">
      <alignment horizontal="center" vertical="center"/>
    </xf>
    <xf numFmtId="0" fontId="21" fillId="0" borderId="23" xfId="0" applyFont="1" applyFill="1" applyBorder="1"/>
    <xf numFmtId="182" fontId="21" fillId="0" borderId="24" xfId="0" applyNumberFormat="1" applyFont="1" applyBorder="1"/>
    <xf numFmtId="10" fontId="21" fillId="0" borderId="24" xfId="0" applyNumberFormat="1" applyFont="1" applyBorder="1" applyAlignment="1">
      <alignment horizontal="center"/>
    </xf>
    <xf numFmtId="180" fontId="21" fillId="0" borderId="25" xfId="0" applyNumberFormat="1" applyFont="1" applyFill="1" applyBorder="1" applyAlignment="1">
      <alignment horizontal="center"/>
    </xf>
    <xf numFmtId="10" fontId="21" fillId="0" borderId="24" xfId="0" applyNumberFormat="1" applyFont="1" applyFill="1" applyBorder="1" applyAlignment="1">
      <alignment horizontal="center"/>
    </xf>
    <xf numFmtId="182" fontId="21" fillId="0" borderId="24" xfId="0" applyNumberFormat="1" applyFont="1" applyFill="1" applyBorder="1"/>
    <xf numFmtId="0" fontId="20" fillId="0" borderId="23" xfId="0" applyFont="1" applyBorder="1"/>
    <xf numFmtId="182" fontId="20" fillId="0" borderId="24" xfId="0" applyNumberFormat="1" applyFont="1" applyBorder="1" applyAlignment="1">
      <alignment horizontal="center"/>
    </xf>
    <xf numFmtId="180" fontId="20" fillId="0" borderId="25" xfId="0" applyNumberFormat="1" applyFont="1" applyFill="1" applyBorder="1" applyAlignment="1">
      <alignment horizontal="center"/>
    </xf>
    <xf numFmtId="182" fontId="20" fillId="0" borderId="24" xfId="0" applyNumberFormat="1" applyFont="1" applyBorder="1"/>
    <xf numFmtId="182" fontId="6" fillId="25" borderId="18" xfId="51" applyNumberFormat="1" applyFont="1" applyFill="1" applyBorder="1" applyAlignment="1">
      <alignment horizontal="center" vertical="center"/>
    </xf>
    <xf numFmtId="10" fontId="6" fillId="25" borderId="18" xfId="63" applyNumberFormat="1" applyFont="1" applyFill="1" applyBorder="1" applyAlignment="1">
      <alignment horizontal="center" vertical="center"/>
    </xf>
    <xf numFmtId="0" fontId="22" fillId="0" borderId="0" xfId="0" applyFont="1" applyFill="1" applyBorder="1" applyAlignment="1">
      <alignment horizontal="left" vertical="center"/>
    </xf>
    <xf numFmtId="182" fontId="6" fillId="0" borderId="0" xfId="51" applyNumberFormat="1" applyFont="1" applyFill="1" applyBorder="1" applyAlignment="1">
      <alignment horizontal="center" vertical="center"/>
    </xf>
    <xf numFmtId="10" fontId="6" fillId="0" borderId="0" xfId="63" applyNumberFormat="1" applyFont="1" applyFill="1" applyBorder="1" applyAlignment="1">
      <alignment horizontal="center" vertical="center"/>
    </xf>
    <xf numFmtId="0" fontId="6" fillId="0" borderId="0" xfId="0" applyFont="1" applyFill="1" applyBorder="1" applyAlignment="1">
      <alignment horizontal="center" vertical="center"/>
    </xf>
    <xf numFmtId="181" fontId="6" fillId="0" borderId="0" xfId="63" applyNumberFormat="1" applyFont="1" applyFill="1" applyBorder="1" applyAlignment="1">
      <alignment horizontal="center" vertical="center"/>
    </xf>
    <xf numFmtId="182" fontId="6" fillId="25" borderId="18" xfId="0" applyNumberFormat="1" applyFont="1" applyFill="1" applyBorder="1" applyAlignment="1">
      <alignment horizontal="center" vertical="center"/>
    </xf>
    <xf numFmtId="182" fontId="23" fillId="0" borderId="24" xfId="0" applyNumberFormat="1" applyFont="1" applyFill="1" applyBorder="1"/>
    <xf numFmtId="10" fontId="23" fillId="0" borderId="22" xfId="0" applyNumberFormat="1" applyFont="1" applyFill="1" applyBorder="1" applyAlignment="1">
      <alignment horizontal="center"/>
    </xf>
    <xf numFmtId="10" fontId="23" fillId="0" borderId="25" xfId="0" applyNumberFormat="1" applyFont="1" applyFill="1" applyBorder="1" applyAlignment="1">
      <alignment horizontal="center"/>
    </xf>
    <xf numFmtId="10" fontId="23" fillId="0" borderId="25" xfId="0" applyNumberFormat="1" applyFont="1" applyBorder="1" applyAlignment="1">
      <alignment horizontal="center"/>
    </xf>
    <xf numFmtId="182" fontId="1" fillId="0" borderId="0" xfId="51" applyNumberFormat="1" applyFont="1"/>
    <xf numFmtId="182" fontId="23" fillId="0" borderId="21" xfId="0" applyNumberFormat="1" applyFont="1" applyFill="1" applyBorder="1" applyAlignment="1">
      <alignment horizontal="right"/>
    </xf>
    <xf numFmtId="182" fontId="23" fillId="0" borderId="26" xfId="0" applyNumberFormat="1" applyFont="1" applyBorder="1" applyAlignment="1">
      <alignment horizontal="right"/>
    </xf>
    <xf numFmtId="180" fontId="21" fillId="0" borderId="27" xfId="0" applyNumberFormat="1" applyFont="1" applyFill="1" applyBorder="1" applyAlignment="1">
      <alignment horizontal="center"/>
    </xf>
    <xf numFmtId="181" fontId="24" fillId="0" borderId="0" xfId="63" applyNumberFormat="1" applyFont="1" applyFill="1" applyBorder="1" applyAlignment="1">
      <alignment horizontal="center" vertical="center"/>
    </xf>
    <xf numFmtId="0" fontId="27" fillId="0" borderId="0" xfId="0" applyFont="1" applyFill="1"/>
    <xf numFmtId="0" fontId="21" fillId="0" borderId="16" xfId="0" applyFont="1" applyFill="1" applyBorder="1"/>
    <xf numFmtId="0" fontId="21" fillId="0" borderId="28" xfId="0" applyFont="1" applyFill="1" applyBorder="1"/>
    <xf numFmtId="0" fontId="21" fillId="0" borderId="0" xfId="0" applyFont="1" applyFill="1" applyBorder="1"/>
    <xf numFmtId="0" fontId="29" fillId="0" borderId="0" xfId="0" applyFont="1" applyFill="1"/>
    <xf numFmtId="49" fontId="30" fillId="0" borderId="0" xfId="0" applyNumberFormat="1" applyFont="1" applyFill="1" applyBorder="1" applyAlignment="1">
      <alignment horizontal="left" vertical="center"/>
    </xf>
    <xf numFmtId="0" fontId="31" fillId="0" borderId="0" xfId="0" applyFont="1" applyFill="1"/>
    <xf numFmtId="0" fontId="32" fillId="0" borderId="0" xfId="0" applyFont="1"/>
    <xf numFmtId="4" fontId="30" fillId="0" borderId="0" xfId="0" applyNumberFormat="1" applyFont="1" applyFill="1"/>
    <xf numFmtId="49" fontId="31" fillId="0" borderId="0" xfId="0" applyNumberFormat="1" applyFont="1" applyFill="1" applyBorder="1" applyAlignment="1">
      <alignment horizontal="center" vertical="center"/>
    </xf>
    <xf numFmtId="1" fontId="33" fillId="25" borderId="29" xfId="0" applyNumberFormat="1" applyFont="1" applyFill="1" applyBorder="1" applyAlignment="1">
      <alignment horizontal="center" vertical="center"/>
    </xf>
    <xf numFmtId="0" fontId="31" fillId="0" borderId="0" xfId="0" applyFont="1" applyFill="1" applyAlignment="1">
      <alignment horizontal="center" vertical="center"/>
    </xf>
    <xf numFmtId="0" fontId="33" fillId="0" borderId="30" xfId="0" applyFont="1" applyFill="1" applyBorder="1" applyAlignment="1">
      <alignment horizontal="left"/>
    </xf>
    <xf numFmtId="0" fontId="33" fillId="0" borderId="31" xfId="0" applyFont="1" applyFill="1" applyBorder="1" applyAlignment="1">
      <alignment horizontal="left"/>
    </xf>
    <xf numFmtId="0" fontId="33" fillId="0" borderId="32" xfId="0" applyFont="1" applyFill="1" applyBorder="1" applyAlignment="1">
      <alignment horizontal="left"/>
    </xf>
    <xf numFmtId="0" fontId="31" fillId="0" borderId="33" xfId="0" applyFont="1" applyFill="1" applyBorder="1" applyAlignment="1">
      <alignment wrapText="1"/>
    </xf>
    <xf numFmtId="0" fontId="31" fillId="0" borderId="0" xfId="0" applyFont="1" applyFill="1" applyAlignment="1">
      <alignment wrapText="1"/>
    </xf>
    <xf numFmtId="0" fontId="20" fillId="0" borderId="34" xfId="0" applyFont="1" applyFill="1" applyBorder="1" applyAlignment="1">
      <alignment horizontal="left"/>
    </xf>
    <xf numFmtId="0" fontId="20" fillId="0" borderId="0" xfId="0" applyFont="1" applyFill="1" applyBorder="1" applyAlignment="1">
      <alignment horizontal="left"/>
    </xf>
    <xf numFmtId="0" fontId="20" fillId="0" borderId="35" xfId="0" applyFont="1" applyFill="1" applyBorder="1" applyAlignment="1">
      <alignment horizontal="left"/>
    </xf>
    <xf numFmtId="3" fontId="20" fillId="0" borderId="36" xfId="0" applyNumberFormat="1" applyFont="1" applyFill="1" applyBorder="1" applyAlignment="1">
      <alignment vertical="center"/>
    </xf>
    <xf numFmtId="3" fontId="20" fillId="0" borderId="36" xfId="0" applyNumberFormat="1" applyFont="1" applyFill="1" applyBorder="1" applyAlignment="1">
      <alignment wrapText="1"/>
    </xf>
    <xf numFmtId="0" fontId="33" fillId="0" borderId="34" xfId="0" applyFont="1" applyFill="1" applyBorder="1" applyAlignment="1">
      <alignment horizontal="left"/>
    </xf>
    <xf numFmtId="3" fontId="21" fillId="0" borderId="36" xfId="0" applyNumberFormat="1" applyFont="1" applyFill="1" applyBorder="1" applyAlignment="1">
      <alignment wrapText="1"/>
    </xf>
    <xf numFmtId="4" fontId="30" fillId="0" borderId="34" xfId="0" applyNumberFormat="1" applyFont="1" applyFill="1" applyBorder="1" applyAlignment="1">
      <alignment vertical="center"/>
    </xf>
    <xf numFmtId="4" fontId="20" fillId="0" borderId="0" xfId="0" applyNumberFormat="1" applyFont="1" applyFill="1" applyBorder="1" applyAlignment="1">
      <alignment vertical="center"/>
    </xf>
    <xf numFmtId="49" fontId="20" fillId="0" borderId="35" xfId="0" applyNumberFormat="1" applyFont="1" applyFill="1" applyBorder="1" applyAlignment="1">
      <alignment vertical="center"/>
    </xf>
    <xf numFmtId="4" fontId="30" fillId="0" borderId="0" xfId="0" applyNumberFormat="1" applyFont="1" applyFill="1" applyAlignment="1">
      <alignment vertical="center"/>
    </xf>
    <xf numFmtId="49" fontId="21" fillId="0" borderId="35" xfId="0" applyNumberFormat="1" applyFont="1" applyFill="1" applyBorder="1" applyAlignment="1">
      <alignment vertical="center"/>
    </xf>
    <xf numFmtId="3" fontId="21" fillId="0" borderId="36" xfId="0" applyNumberFormat="1" applyFont="1" applyFill="1" applyBorder="1" applyAlignment="1">
      <alignment vertical="center"/>
    </xf>
    <xf numFmtId="0" fontId="30" fillId="0" borderId="34" xfId="0" applyFont="1" applyFill="1" applyBorder="1" applyAlignment="1">
      <alignment horizontal="left"/>
    </xf>
    <xf numFmtId="0" fontId="20" fillId="0" borderId="36" xfId="0" applyFont="1" applyFill="1" applyBorder="1" applyAlignment="1">
      <alignment horizontal="left"/>
    </xf>
    <xf numFmtId="4" fontId="30" fillId="0" borderId="37" xfId="0" applyNumberFormat="1" applyFont="1" applyFill="1" applyBorder="1" applyAlignment="1">
      <alignment vertical="center"/>
    </xf>
    <xf numFmtId="4" fontId="20" fillId="0" borderId="38" xfId="0" applyNumberFormat="1" applyFont="1" applyFill="1" applyBorder="1" applyAlignment="1">
      <alignment vertical="center"/>
    </xf>
    <xf numFmtId="49" fontId="20" fillId="0" borderId="39" xfId="0" applyNumberFormat="1" applyFont="1" applyFill="1" applyBorder="1" applyAlignment="1">
      <alignment vertical="center"/>
    </xf>
    <xf numFmtId="3" fontId="20" fillId="0" borderId="40" xfId="0" applyNumberFormat="1" applyFont="1" applyFill="1" applyBorder="1" applyAlignment="1">
      <alignment vertical="center"/>
    </xf>
    <xf numFmtId="49" fontId="30" fillId="0" borderId="0" xfId="0" applyNumberFormat="1" applyFont="1" applyFill="1"/>
    <xf numFmtId="4" fontId="20" fillId="0" borderId="0" xfId="0" applyNumberFormat="1" applyFont="1" applyFill="1"/>
    <xf numFmtId="3" fontId="28" fillId="0" borderId="41" xfId="0" applyNumberFormat="1" applyFont="1" applyFill="1" applyBorder="1" applyAlignment="1">
      <alignment vertical="center"/>
    </xf>
    <xf numFmtId="3" fontId="28" fillId="0" borderId="42" xfId="0" applyNumberFormat="1" applyFont="1" applyFill="1" applyBorder="1" applyAlignment="1">
      <alignment horizontal="left" vertical="center"/>
    </xf>
    <xf numFmtId="3" fontId="28" fillId="0" borderId="28" xfId="0" applyNumberFormat="1" applyFont="1" applyFill="1" applyBorder="1" applyAlignment="1">
      <alignment vertical="center"/>
    </xf>
    <xf numFmtId="182" fontId="0" fillId="0" borderId="0" xfId="0" applyNumberFormat="1"/>
    <xf numFmtId="181" fontId="1" fillId="0" borderId="0" xfId="63" applyNumberFormat="1"/>
    <xf numFmtId="4" fontId="33" fillId="0" borderId="0" xfId="0" applyNumberFormat="1" applyFont="1" applyFill="1"/>
    <xf numFmtId="3" fontId="28" fillId="0" borderId="44" xfId="0" applyNumberFormat="1" applyFont="1" applyFill="1" applyBorder="1" applyAlignment="1">
      <alignment vertical="center"/>
    </xf>
    <xf numFmtId="3" fontId="26" fillId="0" borderId="10" xfId="0" applyNumberFormat="1" applyFont="1" applyFill="1" applyBorder="1"/>
    <xf numFmtId="3" fontId="26" fillId="0" borderId="10" xfId="0" applyNumberFormat="1" applyFont="1" applyFill="1" applyBorder="1" applyAlignment="1">
      <alignment wrapText="1"/>
    </xf>
    <xf numFmtId="3" fontId="26" fillId="0" borderId="45" xfId="0" applyNumberFormat="1" applyFont="1" applyFill="1" applyBorder="1"/>
    <xf numFmtId="3" fontId="28" fillId="0" borderId="42" xfId="0" applyNumberFormat="1" applyFont="1" applyFill="1" applyBorder="1" applyAlignment="1">
      <alignment horizontal="left" vertical="center" wrapText="1"/>
    </xf>
    <xf numFmtId="3" fontId="28" fillId="0" borderId="0" xfId="0" applyNumberFormat="1" applyFont="1" applyFill="1" applyBorder="1" applyAlignment="1">
      <alignment horizontal="left" vertical="center" wrapText="1"/>
    </xf>
    <xf numFmtId="3" fontId="23" fillId="0" borderId="46" xfId="0" applyNumberFormat="1" applyFont="1" applyFill="1" applyBorder="1" applyAlignment="1">
      <alignment vertical="center" wrapText="1"/>
    </xf>
    <xf numFmtId="3" fontId="23" fillId="0" borderId="17" xfId="0" applyNumberFormat="1" applyFont="1" applyFill="1" applyBorder="1" applyAlignment="1">
      <alignment vertical="center" wrapText="1"/>
    </xf>
    <xf numFmtId="3" fontId="23" fillId="0" borderId="46" xfId="0" applyNumberFormat="1" applyFont="1" applyFill="1" applyBorder="1" applyAlignment="1">
      <alignment horizontal="justify" vertical="center" wrapText="1"/>
    </xf>
    <xf numFmtId="3" fontId="23" fillId="0" borderId="17" xfId="0" applyNumberFormat="1" applyFont="1" applyFill="1" applyBorder="1" applyAlignment="1">
      <alignment horizontal="justify" vertical="center" wrapText="1"/>
    </xf>
    <xf numFmtId="3" fontId="23" fillId="0" borderId="47" xfId="0" applyNumberFormat="1" applyFont="1" applyFill="1" applyBorder="1" applyAlignment="1">
      <alignment vertical="center" wrapText="1"/>
    </xf>
    <xf numFmtId="3" fontId="25" fillId="25" borderId="10" xfId="0" applyNumberFormat="1" applyFont="1" applyFill="1" applyBorder="1"/>
    <xf numFmtId="169" fontId="38" fillId="24" borderId="0" xfId="0" applyNumberFormat="1" applyFont="1" applyFill="1" applyBorder="1"/>
    <xf numFmtId="0" fontId="31" fillId="0" borderId="36" xfId="0" applyFont="1" applyFill="1" applyBorder="1" applyAlignment="1">
      <alignment wrapText="1"/>
    </xf>
    <xf numFmtId="4" fontId="30" fillId="0" borderId="36" xfId="0" applyNumberFormat="1" applyFont="1" applyFill="1" applyBorder="1" applyAlignment="1">
      <alignment vertical="center"/>
    </xf>
    <xf numFmtId="4" fontId="30" fillId="0" borderId="40" xfId="0" applyNumberFormat="1" applyFont="1" applyFill="1" applyBorder="1" applyAlignment="1">
      <alignment vertical="center"/>
    </xf>
    <xf numFmtId="10" fontId="6" fillId="25" borderId="10" xfId="63" applyNumberFormat="1" applyFont="1" applyFill="1" applyBorder="1" applyAlignment="1">
      <alignment horizontal="center" vertical="center"/>
    </xf>
    <xf numFmtId="10" fontId="0" fillId="0" borderId="0" xfId="63" applyNumberFormat="1" applyFont="1"/>
    <xf numFmtId="10" fontId="46" fillId="0" borderId="0" xfId="63" applyNumberFormat="1" applyFont="1"/>
    <xf numFmtId="49" fontId="20" fillId="0" borderId="0" xfId="0" applyNumberFormat="1" applyFont="1" applyFill="1"/>
    <xf numFmtId="182" fontId="24" fillId="0" borderId="0" xfId="51" applyNumberFormat="1" applyFont="1" applyFill="1" applyBorder="1" applyAlignment="1">
      <alignment horizontal="center" vertical="center"/>
    </xf>
    <xf numFmtId="10" fontId="24" fillId="0" borderId="0" xfId="63" applyNumberFormat="1" applyFont="1" applyFill="1" applyBorder="1" applyAlignment="1">
      <alignment horizontal="center" vertical="center"/>
    </xf>
    <xf numFmtId="0" fontId="21" fillId="0" borderId="15" xfId="0" applyFont="1" applyFill="1" applyBorder="1"/>
    <xf numFmtId="0" fontId="24" fillId="0" borderId="0" xfId="0" applyFont="1" applyFill="1" applyBorder="1" applyAlignment="1">
      <alignment horizontal="center" vertical="center"/>
    </xf>
    <xf numFmtId="182" fontId="47" fillId="0" borderId="0" xfId="0" applyNumberFormat="1" applyFont="1" applyFill="1"/>
    <xf numFmtId="165" fontId="47" fillId="0" borderId="0" xfId="0" applyNumberFormat="1" applyFont="1" applyFill="1" applyAlignment="1">
      <alignment horizontal="center"/>
    </xf>
    <xf numFmtId="0" fontId="47" fillId="0" borderId="0" xfId="0" applyFont="1" applyFill="1"/>
    <xf numFmtId="165" fontId="8" fillId="24" borderId="0" xfId="51" applyFont="1" applyFill="1" applyBorder="1" applyAlignment="1"/>
    <xf numFmtId="185" fontId="8" fillId="24" borderId="0" xfId="51" applyNumberFormat="1" applyFont="1" applyFill="1" applyBorder="1" applyAlignment="1"/>
    <xf numFmtId="0" fontId="0" fillId="0" borderId="0" xfId="0" applyBorder="1"/>
    <xf numFmtId="0" fontId="30" fillId="0" borderId="0" xfId="0" applyFont="1" applyAlignment="1">
      <alignment horizontal="left"/>
    </xf>
    <xf numFmtId="0" fontId="31" fillId="0" borderId="0" xfId="0" applyFont="1" applyFill="1" applyBorder="1"/>
    <xf numFmtId="0" fontId="48" fillId="0" borderId="0" xfId="0" applyFont="1" applyFill="1" applyBorder="1" applyAlignment="1">
      <alignment horizontal="center"/>
    </xf>
    <xf numFmtId="0" fontId="48" fillId="0" borderId="0" xfId="0" applyFont="1" applyFill="1" applyBorder="1" applyAlignment="1">
      <alignment horizontal="center" vertical="center" wrapText="1"/>
    </xf>
    <xf numFmtId="0" fontId="49" fillId="0" borderId="45" xfId="0" applyFont="1" applyFill="1" applyBorder="1" applyAlignment="1">
      <alignment horizontal="center"/>
    </xf>
    <xf numFmtId="0" fontId="49" fillId="0" borderId="55" xfId="0" applyFont="1" applyFill="1" applyBorder="1" applyAlignment="1">
      <alignment horizontal="center"/>
    </xf>
    <xf numFmtId="0" fontId="49" fillId="0" borderId="10" xfId="0" applyFont="1" applyFill="1" applyBorder="1" applyAlignment="1">
      <alignment horizontal="center" vertical="center" wrapText="1"/>
    </xf>
    <xf numFmtId="0" fontId="49" fillId="0" borderId="45" xfId="0" applyFont="1" applyFill="1" applyBorder="1" applyAlignment="1">
      <alignment horizontal="center" vertical="center"/>
    </xf>
    <xf numFmtId="0" fontId="49" fillId="0" borderId="0" xfId="0" applyFont="1" applyFill="1" applyBorder="1" applyAlignment="1">
      <alignment horizontal="center" vertical="center" wrapText="1"/>
    </xf>
    <xf numFmtId="170" fontId="7" fillId="0" borderId="13" xfId="54" applyNumberFormat="1" applyFont="1" applyFill="1" applyBorder="1"/>
    <xf numFmtId="10" fontId="7" fillId="0" borderId="13" xfId="63" applyNumberFormat="1" applyFont="1" applyFill="1" applyBorder="1"/>
    <xf numFmtId="0" fontId="33" fillId="25" borderId="45" xfId="0" applyFont="1" applyFill="1" applyBorder="1"/>
    <xf numFmtId="3" fontId="33" fillId="25" borderId="55" xfId="0" applyNumberFormat="1" applyFont="1" applyFill="1" applyBorder="1" applyAlignment="1">
      <alignment horizontal="center" vertical="center"/>
    </xf>
    <xf numFmtId="0" fontId="48" fillId="25" borderId="10" xfId="0" applyFont="1" applyFill="1" applyBorder="1" applyAlignment="1">
      <alignment horizontal="center" vertical="center" wrapText="1"/>
    </xf>
    <xf numFmtId="0" fontId="48" fillId="25" borderId="45" xfId="0" applyFont="1" applyFill="1" applyBorder="1" applyAlignment="1">
      <alignment horizontal="center" vertical="center"/>
    </xf>
    <xf numFmtId="170" fontId="7" fillId="0" borderId="17" xfId="54" applyNumberFormat="1" applyFont="1" applyFill="1" applyBorder="1"/>
    <xf numFmtId="10" fontId="7" fillId="0" borderId="17" xfId="63" applyNumberFormat="1" applyFont="1" applyFill="1" applyBorder="1"/>
    <xf numFmtId="3" fontId="30" fillId="0" borderId="0" xfId="0" applyNumberFormat="1" applyFont="1" applyFill="1" applyBorder="1" applyAlignment="1">
      <alignment horizontal="center"/>
    </xf>
    <xf numFmtId="0" fontId="50" fillId="0" borderId="0" xfId="0" applyFont="1" applyFill="1"/>
    <xf numFmtId="10" fontId="21" fillId="0" borderId="15" xfId="63" applyNumberFormat="1" applyFont="1" applyFill="1" applyBorder="1"/>
    <xf numFmtId="3" fontId="20" fillId="0" borderId="11" xfId="0" applyNumberFormat="1" applyFont="1" applyFill="1" applyBorder="1" applyAlignment="1">
      <alignment horizontal="center"/>
    </xf>
    <xf numFmtId="170" fontId="48" fillId="25" borderId="19" xfId="54" applyNumberFormat="1" applyFont="1" applyFill="1" applyBorder="1"/>
    <xf numFmtId="9" fontId="48" fillId="25" borderId="19" xfId="63" applyFont="1" applyFill="1" applyBorder="1"/>
    <xf numFmtId="3" fontId="20" fillId="0" borderId="15" xfId="0" applyNumberFormat="1" applyFont="1" applyFill="1" applyBorder="1"/>
    <xf numFmtId="3" fontId="20" fillId="0" borderId="16" xfId="0" applyNumberFormat="1" applyFont="1" applyFill="1" applyBorder="1"/>
    <xf numFmtId="3" fontId="20" fillId="0" borderId="11" xfId="0" applyNumberFormat="1" applyFont="1" applyFill="1" applyBorder="1"/>
    <xf numFmtId="10" fontId="20" fillId="0" borderId="15" xfId="63" applyNumberFormat="1" applyFont="1" applyFill="1" applyBorder="1"/>
    <xf numFmtId="3" fontId="30" fillId="0" borderId="28" xfId="0" applyNumberFormat="1" applyFont="1" applyFill="1" applyBorder="1" applyAlignment="1">
      <alignment horizontal="center"/>
    </xf>
    <xf numFmtId="3" fontId="21" fillId="0" borderId="15" xfId="0" applyNumberFormat="1" applyFont="1" applyFill="1" applyBorder="1"/>
    <xf numFmtId="3" fontId="51" fillId="0" borderId="16" xfId="0" applyNumberFormat="1" applyFont="1" applyFill="1" applyBorder="1" applyAlignment="1">
      <alignment horizontal="left"/>
    </xf>
    <xf numFmtId="3" fontId="21" fillId="0" borderId="11" xfId="0" applyNumberFormat="1" applyFont="1" applyFill="1" applyBorder="1"/>
    <xf numFmtId="3" fontId="51" fillId="0" borderId="15" xfId="0" applyNumberFormat="1" applyFont="1" applyFill="1" applyBorder="1"/>
    <xf numFmtId="3" fontId="20" fillId="0" borderId="15" xfId="0" applyNumberFormat="1" applyFont="1" applyFill="1" applyBorder="1" applyAlignment="1">
      <alignment horizontal="center"/>
    </xf>
    <xf numFmtId="3" fontId="20" fillId="0" borderId="16" xfId="0" applyNumberFormat="1" applyFont="1" applyFill="1" applyBorder="1" applyAlignment="1">
      <alignment horizontal="center"/>
    </xf>
    <xf numFmtId="3" fontId="51" fillId="0" borderId="15" xfId="0" applyNumberFormat="1" applyFont="1" applyFill="1" applyBorder="1" applyAlignment="1">
      <alignment horizontal="left" indent="1"/>
    </xf>
    <xf numFmtId="3" fontId="21" fillId="0" borderId="16" xfId="0" applyNumberFormat="1" applyFont="1" applyFill="1" applyBorder="1" applyAlignment="1">
      <alignment horizontal="left"/>
    </xf>
    <xf numFmtId="14" fontId="31" fillId="0" borderId="0" xfId="0" applyNumberFormat="1" applyFont="1" applyFill="1"/>
    <xf numFmtId="0" fontId="21" fillId="0" borderId="16" xfId="0" quotePrefix="1" applyFont="1" applyFill="1" applyBorder="1" applyAlignment="1">
      <alignment horizontal="left"/>
    </xf>
    <xf numFmtId="183" fontId="21" fillId="0" borderId="11" xfId="0" applyNumberFormat="1" applyFont="1" applyFill="1" applyBorder="1"/>
    <xf numFmtId="3" fontId="21" fillId="0" borderId="16" xfId="0" applyNumberFormat="1" applyFont="1" applyFill="1" applyBorder="1"/>
    <xf numFmtId="165" fontId="31" fillId="0" borderId="0" xfId="51" applyFont="1" applyFill="1" applyBorder="1"/>
    <xf numFmtId="0" fontId="21" fillId="0" borderId="56" xfId="0" applyFont="1" applyFill="1" applyBorder="1"/>
    <xf numFmtId="182" fontId="21" fillId="0" borderId="17" xfId="0" applyNumberFormat="1" applyFont="1" applyFill="1" applyBorder="1"/>
    <xf numFmtId="0" fontId="21" fillId="0" borderId="17" xfId="0" applyFont="1" applyFill="1" applyBorder="1"/>
    <xf numFmtId="0" fontId="21" fillId="0" borderId="0" xfId="0" applyFont="1" applyFill="1"/>
    <xf numFmtId="182" fontId="21" fillId="0" borderId="0" xfId="0" applyNumberFormat="1" applyFont="1" applyFill="1"/>
    <xf numFmtId="165" fontId="21" fillId="0" borderId="0" xfId="0" applyNumberFormat="1" applyFont="1" applyFill="1"/>
    <xf numFmtId="168" fontId="21" fillId="0" borderId="0" xfId="0" applyNumberFormat="1" applyFont="1" applyFill="1"/>
    <xf numFmtId="169" fontId="52" fillId="24" borderId="0" xfId="0" applyNumberFormat="1" applyFont="1" applyFill="1" applyBorder="1"/>
    <xf numFmtId="185" fontId="31" fillId="24" borderId="0" xfId="51" applyNumberFormat="1" applyFont="1" applyFill="1" applyBorder="1" applyAlignment="1"/>
    <xf numFmtId="165" fontId="21" fillId="0" borderId="0" xfId="51" applyFont="1" applyFill="1"/>
    <xf numFmtId="3" fontId="21" fillId="0" borderId="0" xfId="0" applyNumberFormat="1" applyFont="1" applyFill="1"/>
    <xf numFmtId="0" fontId="53" fillId="0" borderId="0" xfId="0" applyFont="1" applyFill="1"/>
    <xf numFmtId="0" fontId="53" fillId="0" borderId="33" xfId="0" applyFont="1" applyFill="1" applyBorder="1" applyAlignment="1">
      <alignment wrapText="1"/>
    </xf>
    <xf numFmtId="4" fontId="54" fillId="0" borderId="40" xfId="0" applyNumberFormat="1" applyFont="1" applyFill="1" applyBorder="1" applyAlignment="1">
      <alignment vertical="center"/>
    </xf>
    <xf numFmtId="4" fontId="54" fillId="0" borderId="0" xfId="0" applyNumberFormat="1" applyFont="1" applyFill="1"/>
    <xf numFmtId="1" fontId="56" fillId="25" borderId="29" xfId="0" applyNumberFormat="1" applyFont="1" applyFill="1" applyBorder="1" applyAlignment="1">
      <alignment horizontal="center" vertical="center"/>
    </xf>
    <xf numFmtId="0" fontId="55" fillId="0" borderId="0" xfId="0" applyFont="1" applyFill="1"/>
    <xf numFmtId="3" fontId="28" fillId="0" borderId="43" xfId="0" applyNumberFormat="1" applyFont="1" applyFill="1" applyBorder="1" applyAlignment="1">
      <alignment horizontal="left" vertical="center" wrapText="1"/>
    </xf>
    <xf numFmtId="10" fontId="0" fillId="0" borderId="0" xfId="0" applyNumberFormat="1"/>
    <xf numFmtId="181" fontId="0" fillId="0" borderId="0" xfId="0" applyNumberFormat="1"/>
    <xf numFmtId="3" fontId="21" fillId="0" borderId="16" xfId="0" applyNumberFormat="1" applyFont="1" applyFill="1" applyBorder="1" applyAlignment="1"/>
    <xf numFmtId="166" fontId="31" fillId="0" borderId="0" xfId="0" applyNumberFormat="1" applyFont="1" applyFill="1"/>
    <xf numFmtId="4" fontId="57" fillId="0" borderId="0" xfId="0" applyNumberFormat="1" applyFont="1" applyFill="1"/>
    <xf numFmtId="182" fontId="23" fillId="0" borderId="21" xfId="0" applyNumberFormat="1" applyFont="1" applyFill="1" applyBorder="1" applyAlignment="1">
      <alignment horizontal="left"/>
    </xf>
    <xf numFmtId="182" fontId="23" fillId="0" borderId="26" xfId="0" applyNumberFormat="1" applyFont="1" applyBorder="1" applyAlignment="1">
      <alignment horizontal="left"/>
    </xf>
    <xf numFmtId="183" fontId="20" fillId="0" borderId="11" xfId="0" applyNumberFormat="1" applyFont="1" applyFill="1" applyBorder="1"/>
    <xf numFmtId="9" fontId="48" fillId="25" borderId="45" xfId="63" applyNumberFormat="1" applyFont="1" applyFill="1" applyBorder="1" applyAlignment="1">
      <alignment horizontal="center" vertical="center"/>
    </xf>
    <xf numFmtId="9" fontId="6" fillId="25" borderId="10" xfId="0" applyNumberFormat="1" applyFont="1" applyFill="1" applyBorder="1" applyAlignment="1">
      <alignment horizontal="center" vertical="center"/>
    </xf>
    <xf numFmtId="165" fontId="1" fillId="0" borderId="0" xfId="51" applyFill="1"/>
    <xf numFmtId="181" fontId="1" fillId="0" borderId="0" xfId="63" applyNumberFormat="1" applyFill="1"/>
    <xf numFmtId="182" fontId="0" fillId="0" borderId="0" xfId="0" applyNumberFormat="1" applyFill="1"/>
    <xf numFmtId="0" fontId="6" fillId="25" borderId="18" xfId="0" applyFont="1" applyFill="1" applyBorder="1" applyAlignment="1">
      <alignment horizontal="center" vertical="center"/>
    </xf>
    <xf numFmtId="0" fontId="6" fillId="25" borderId="13" xfId="0" applyFont="1" applyFill="1" applyBorder="1" applyAlignment="1">
      <alignment horizontal="center" vertical="center" wrapText="1"/>
    </xf>
    <xf numFmtId="0" fontId="48" fillId="25" borderId="13"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48" fillId="25" borderId="10" xfId="0" applyFont="1" applyFill="1" applyBorder="1" applyAlignment="1">
      <alignment horizontal="center" vertical="center"/>
    </xf>
    <xf numFmtId="0" fontId="53" fillId="27" borderId="33" xfId="0" applyFont="1" applyFill="1" applyBorder="1" applyAlignment="1">
      <alignment wrapText="1"/>
    </xf>
    <xf numFmtId="3" fontId="20" fillId="27" borderId="36" xfId="0" applyNumberFormat="1" applyFont="1" applyFill="1" applyBorder="1" applyAlignment="1">
      <alignment wrapText="1"/>
    </xf>
    <xf numFmtId="3" fontId="21" fillId="27" borderId="36" xfId="0" applyNumberFormat="1" applyFont="1" applyFill="1" applyBorder="1" applyAlignment="1">
      <alignment wrapText="1"/>
    </xf>
    <xf numFmtId="4" fontId="54" fillId="27" borderId="40" xfId="0" applyNumberFormat="1" applyFont="1" applyFill="1" applyBorder="1" applyAlignment="1">
      <alignment vertical="center"/>
    </xf>
    <xf numFmtId="186" fontId="0" fillId="0" borderId="0" xfId="0" applyNumberFormat="1"/>
    <xf numFmtId="3" fontId="48" fillId="25" borderId="19" xfId="54" applyNumberFormat="1" applyFont="1" applyFill="1" applyBorder="1"/>
    <xf numFmtId="3" fontId="7" fillId="0" borderId="13" xfId="54" applyNumberFormat="1" applyFont="1" applyFill="1" applyBorder="1"/>
    <xf numFmtId="3" fontId="7" fillId="0" borderId="17" xfId="54" applyNumberFormat="1" applyFont="1" applyFill="1" applyBorder="1"/>
    <xf numFmtId="3" fontId="23" fillId="0" borderId="46" xfId="0" applyNumberFormat="1" applyFont="1" applyFill="1" applyBorder="1" applyAlignment="1">
      <alignment vertical="top" wrapText="1"/>
    </xf>
    <xf numFmtId="4" fontId="57" fillId="27" borderId="0" xfId="0" applyNumberFormat="1" applyFont="1" applyFill="1"/>
    <xf numFmtId="0" fontId="20" fillId="27" borderId="23" xfId="0" applyFont="1" applyFill="1" applyBorder="1"/>
    <xf numFmtId="10" fontId="21" fillId="27" borderId="24" xfId="0" applyNumberFormat="1" applyFont="1" applyFill="1" applyBorder="1" applyAlignment="1">
      <alignment horizontal="center"/>
    </xf>
    <xf numFmtId="180" fontId="21" fillId="27" borderId="25" xfId="0" applyNumberFormat="1" applyFont="1" applyFill="1" applyBorder="1" applyAlignment="1">
      <alignment horizontal="center"/>
    </xf>
    <xf numFmtId="181" fontId="21" fillId="0" borderId="24" xfId="0" applyNumberFormat="1" applyFont="1" applyFill="1" applyBorder="1"/>
    <xf numFmtId="181" fontId="21" fillId="0" borderId="24" xfId="0" applyNumberFormat="1" applyFont="1" applyFill="1" applyBorder="1" applyAlignment="1">
      <alignment horizontal="right"/>
    </xf>
    <xf numFmtId="181" fontId="21" fillId="27" borderId="24" xfId="0" applyNumberFormat="1" applyFont="1" applyFill="1" applyBorder="1"/>
    <xf numFmtId="170" fontId="7" fillId="27" borderId="17" xfId="53" applyNumberFormat="1" applyFont="1" applyFill="1" applyBorder="1"/>
    <xf numFmtId="170" fontId="7" fillId="27" borderId="11" xfId="53" applyNumberFormat="1" applyFont="1" applyFill="1" applyBorder="1"/>
    <xf numFmtId="0" fontId="21" fillId="27" borderId="23" xfId="0" applyFont="1" applyFill="1" applyBorder="1"/>
    <xf numFmtId="182" fontId="21" fillId="27" borderId="24" xfId="0" applyNumberFormat="1" applyFont="1" applyFill="1" applyBorder="1"/>
    <xf numFmtId="182" fontId="20" fillId="27" borderId="24" xfId="0" applyNumberFormat="1" applyFont="1" applyFill="1" applyBorder="1" applyAlignment="1">
      <alignment horizontal="center"/>
    </xf>
    <xf numFmtId="180" fontId="20" fillId="27" borderId="25" xfId="0" applyNumberFormat="1" applyFont="1" applyFill="1" applyBorder="1" applyAlignment="1">
      <alignment horizontal="center"/>
    </xf>
    <xf numFmtId="182" fontId="21" fillId="27" borderId="24" xfId="0" applyNumberFormat="1" applyFont="1" applyFill="1" applyBorder="1" applyAlignment="1">
      <alignment horizontal="center"/>
    </xf>
    <xf numFmtId="182" fontId="20" fillId="27" borderId="24" xfId="0" applyNumberFormat="1" applyFont="1" applyFill="1" applyBorder="1"/>
    <xf numFmtId="3" fontId="51" fillId="27" borderId="15" xfId="0" applyNumberFormat="1" applyFont="1" applyFill="1" applyBorder="1"/>
    <xf numFmtId="3" fontId="21" fillId="27" borderId="16" xfId="0" applyNumberFormat="1" applyFont="1" applyFill="1" applyBorder="1" applyAlignment="1"/>
    <xf numFmtId="3" fontId="21" fillId="27" borderId="11" xfId="0" applyNumberFormat="1" applyFont="1" applyFill="1" applyBorder="1"/>
    <xf numFmtId="10" fontId="21" fillId="27" borderId="15" xfId="63" applyNumberFormat="1" applyFont="1" applyFill="1" applyBorder="1"/>
    <xf numFmtId="3" fontId="20" fillId="27" borderId="11" xfId="0" applyNumberFormat="1" applyFont="1" applyFill="1" applyBorder="1" applyAlignment="1">
      <alignment horizontal="center"/>
    </xf>
    <xf numFmtId="3" fontId="21" fillId="27" borderId="16" xfId="0" applyNumberFormat="1" applyFont="1" applyFill="1" applyBorder="1" applyAlignment="1">
      <alignment horizontal="left"/>
    </xf>
    <xf numFmtId="49" fontId="21" fillId="27" borderId="35" xfId="0" applyNumberFormat="1" applyFont="1" applyFill="1" applyBorder="1" applyAlignment="1">
      <alignment vertical="center"/>
    </xf>
    <xf numFmtId="3" fontId="28" fillId="27" borderId="28" xfId="0" applyNumberFormat="1" applyFont="1" applyFill="1" applyBorder="1" applyAlignment="1">
      <alignment vertical="center"/>
    </xf>
    <xf numFmtId="3" fontId="28" fillId="27" borderId="0" xfId="0" applyNumberFormat="1" applyFont="1" applyFill="1" applyBorder="1" applyAlignment="1">
      <alignment horizontal="left" vertical="center"/>
    </xf>
    <xf numFmtId="3" fontId="23" fillId="27" borderId="17" xfId="0" applyNumberFormat="1" applyFont="1" applyFill="1" applyBorder="1" applyAlignment="1">
      <alignment vertical="center" wrapText="1"/>
    </xf>
    <xf numFmtId="3" fontId="28" fillId="27" borderId="41" xfId="0" applyNumberFormat="1" applyFont="1" applyFill="1" applyBorder="1" applyAlignment="1">
      <alignment vertical="center"/>
    </xf>
    <xf numFmtId="3" fontId="28" fillId="27" borderId="42" xfId="0" applyNumberFormat="1" applyFont="1" applyFill="1" applyBorder="1" applyAlignment="1">
      <alignment horizontal="left" vertical="center" wrapText="1"/>
    </xf>
    <xf numFmtId="3" fontId="23" fillId="27" borderId="46" xfId="0" applyNumberFormat="1" applyFont="1" applyFill="1" applyBorder="1" applyAlignment="1">
      <alignment vertical="center" wrapText="1"/>
    </xf>
    <xf numFmtId="0" fontId="21" fillId="0" borderId="35" xfId="0" applyFont="1" applyFill="1" applyBorder="1" applyAlignment="1">
      <alignment horizontal="left"/>
    </xf>
    <xf numFmtId="3" fontId="51" fillId="27" borderId="15" xfId="0" applyNumberFormat="1" applyFont="1" applyFill="1" applyBorder="1" applyAlignment="1">
      <alignment horizontal="left" indent="1"/>
    </xf>
    <xf numFmtId="0" fontId="21" fillId="27" borderId="16" xfId="0" applyFont="1" applyFill="1" applyBorder="1"/>
    <xf numFmtId="183" fontId="21" fillId="27" borderId="11" xfId="0" applyNumberFormat="1" applyFont="1" applyFill="1" applyBorder="1"/>
    <xf numFmtId="3" fontId="23" fillId="27" borderId="47" xfId="0" applyNumberFormat="1" applyFont="1" applyFill="1" applyBorder="1" applyAlignment="1">
      <alignment vertical="center" wrapText="1"/>
    </xf>
    <xf numFmtId="187" fontId="0" fillId="0" borderId="0" xfId="0" applyNumberFormat="1"/>
    <xf numFmtId="0" fontId="31" fillId="27" borderId="0" xfId="60" applyFont="1" applyFill="1" applyAlignment="1">
      <alignment horizontal="center"/>
    </xf>
    <xf numFmtId="4" fontId="31" fillId="27" borderId="0" xfId="60" applyNumberFormat="1" applyFont="1" applyFill="1" applyAlignment="1">
      <alignment horizontal="center"/>
    </xf>
    <xf numFmtId="3" fontId="28" fillId="27" borderId="0" xfId="0" applyNumberFormat="1" applyFont="1" applyFill="1" applyBorder="1" applyAlignment="1">
      <alignment horizontal="left" vertical="center" wrapText="1"/>
    </xf>
    <xf numFmtId="188" fontId="0" fillId="0" borderId="0" xfId="0" applyNumberFormat="1"/>
    <xf numFmtId="4" fontId="30" fillId="0" borderId="40" xfId="0" applyNumberFormat="1" applyFont="1" applyFill="1" applyBorder="1"/>
    <xf numFmtId="0" fontId="21" fillId="27" borderId="15" xfId="0" applyFont="1" applyFill="1" applyBorder="1"/>
    <xf numFmtId="3" fontId="28" fillId="27" borderId="42" xfId="0" applyNumberFormat="1" applyFont="1" applyFill="1" applyBorder="1" applyAlignment="1">
      <alignment horizontal="left" vertical="center"/>
    </xf>
    <xf numFmtId="3" fontId="28" fillId="27" borderId="0" xfId="0" applyNumberFormat="1" applyFont="1" applyFill="1" applyBorder="1" applyAlignment="1">
      <alignment vertical="center" wrapText="1"/>
    </xf>
    <xf numFmtId="4" fontId="57" fillId="27" borderId="0" xfId="0" applyNumberFormat="1" applyFont="1" applyFill="1" applyAlignment="1">
      <alignment horizontal="right"/>
    </xf>
    <xf numFmtId="0" fontId="59" fillId="24" borderId="0" xfId="0" applyFont="1" applyFill="1"/>
    <xf numFmtId="4" fontId="59" fillId="24" borderId="0" xfId="0" applyNumberFormat="1" applyFont="1" applyFill="1" applyAlignment="1">
      <alignment horizontal="center"/>
    </xf>
    <xf numFmtId="169" fontId="59" fillId="24" borderId="0" xfId="0" applyNumberFormat="1" applyFont="1" applyFill="1"/>
    <xf numFmtId="0" fontId="48" fillId="25" borderId="10" xfId="0" applyFont="1" applyFill="1" applyBorder="1"/>
    <xf numFmtId="0" fontId="48" fillId="25" borderId="10" xfId="0" applyFont="1" applyFill="1" applyBorder="1" applyAlignment="1">
      <alignment horizontal="center"/>
    </xf>
    <xf numFmtId="0" fontId="7" fillId="24" borderId="11" xfId="0" applyFont="1" applyFill="1" applyBorder="1" applyAlignment="1">
      <alignment horizontal="center"/>
    </xf>
    <xf numFmtId="182" fontId="7" fillId="0" borderId="11" xfId="51" applyNumberFormat="1" applyFont="1" applyFill="1" applyBorder="1"/>
    <xf numFmtId="182" fontId="59" fillId="24" borderId="0" xfId="0" applyNumberFormat="1" applyFont="1" applyFill="1"/>
    <xf numFmtId="165" fontId="59" fillId="24" borderId="0" xfId="0" applyNumberFormat="1" applyFont="1" applyFill="1"/>
    <xf numFmtId="0" fontId="7" fillId="27" borderId="11" xfId="0" applyFont="1" applyFill="1" applyBorder="1" applyAlignment="1">
      <alignment horizontal="center"/>
    </xf>
    <xf numFmtId="182" fontId="7" fillId="27" borderId="17" xfId="51" applyNumberFormat="1" applyFont="1" applyFill="1" applyBorder="1"/>
    <xf numFmtId="179" fontId="48" fillId="25" borderId="10" xfId="57" applyNumberFormat="1" applyFont="1" applyFill="1" applyBorder="1"/>
    <xf numFmtId="182" fontId="7" fillId="27" borderId="11" xfId="51" applyNumberFormat="1" applyFont="1" applyFill="1" applyBorder="1"/>
    <xf numFmtId="0" fontId="48" fillId="25" borderId="17" xfId="0" applyFont="1" applyFill="1" applyBorder="1" applyAlignment="1">
      <alignment horizontal="center"/>
    </xf>
    <xf numFmtId="0" fontId="31" fillId="24" borderId="0" xfId="0" applyFont="1" applyFill="1"/>
    <xf numFmtId="0" fontId="7" fillId="0" borderId="11" xfId="0" applyFont="1" applyFill="1" applyBorder="1" applyAlignment="1">
      <alignment horizontal="center"/>
    </xf>
    <xf numFmtId="179" fontId="48" fillId="25" borderId="10" xfId="57" applyNumberFormat="1" applyFont="1" applyFill="1" applyBorder="1" applyAlignment="1">
      <alignment horizontal="right"/>
    </xf>
    <xf numFmtId="179" fontId="59" fillId="24" borderId="0" xfId="0" applyNumberFormat="1" applyFont="1" applyFill="1"/>
    <xf numFmtId="179" fontId="60" fillId="0" borderId="6" xfId="0" applyNumberFormat="1" applyFont="1" applyFill="1" applyBorder="1" applyAlignment="1">
      <alignment horizontal="center"/>
    </xf>
    <xf numFmtId="170" fontId="7" fillId="0" borderId="12" xfId="53" applyNumberFormat="1" applyFont="1" applyFill="1" applyBorder="1"/>
    <xf numFmtId="167" fontId="7" fillId="0" borderId="13" xfId="53" applyNumberFormat="1" applyFont="1" applyFill="1" applyBorder="1"/>
    <xf numFmtId="10" fontId="7" fillId="0" borderId="14" xfId="63" applyNumberFormat="1" applyFont="1" applyFill="1" applyBorder="1"/>
    <xf numFmtId="10" fontId="59" fillId="24" borderId="0" xfId="0" applyNumberFormat="1" applyFont="1" applyFill="1"/>
    <xf numFmtId="170" fontId="7" fillId="0" borderId="15" xfId="53" applyNumberFormat="1" applyFont="1" applyFill="1" applyBorder="1"/>
    <xf numFmtId="167" fontId="7" fillId="0" borderId="11" xfId="53" applyNumberFormat="1" applyFont="1" applyFill="1" applyBorder="1"/>
    <xf numFmtId="10" fontId="7" fillId="0" borderId="16" xfId="63" applyNumberFormat="1" applyFont="1" applyFill="1" applyBorder="1"/>
    <xf numFmtId="170" fontId="7" fillId="0" borderId="28" xfId="53" applyNumberFormat="1" applyFont="1" applyFill="1" applyBorder="1"/>
    <xf numFmtId="167" fontId="7" fillId="0" borderId="17" xfId="53" applyNumberFormat="1" applyFont="1" applyFill="1" applyBorder="1"/>
    <xf numFmtId="170" fontId="48" fillId="25" borderId="10" xfId="53" applyNumberFormat="1" applyFont="1" applyFill="1" applyBorder="1"/>
    <xf numFmtId="167" fontId="48" fillId="25" borderId="10" xfId="53" applyNumberFormat="1" applyFont="1" applyFill="1" applyBorder="1"/>
    <xf numFmtId="9" fontId="48" fillId="25" borderId="10" xfId="0" applyNumberFormat="1" applyFont="1" applyFill="1" applyBorder="1"/>
    <xf numFmtId="165" fontId="59" fillId="0" borderId="0" xfId="0" applyNumberFormat="1" applyFont="1" applyFill="1"/>
    <xf numFmtId="3" fontId="59" fillId="24" borderId="0" xfId="0" applyNumberFormat="1" applyFont="1" applyFill="1"/>
    <xf numFmtId="165" fontId="52" fillId="24" borderId="0" xfId="51" applyFont="1" applyFill="1" applyBorder="1" applyAlignment="1">
      <alignment horizontal="center"/>
    </xf>
    <xf numFmtId="169" fontId="52" fillId="0" borderId="0" xfId="0" applyNumberFormat="1" applyFont="1" applyFill="1" applyBorder="1"/>
    <xf numFmtId="0" fontId="59" fillId="24" borderId="0" xfId="0" applyFont="1" applyFill="1" applyBorder="1"/>
    <xf numFmtId="165" fontId="31" fillId="24" borderId="0" xfId="51" applyFont="1" applyFill="1" applyBorder="1" applyAlignment="1"/>
    <xf numFmtId="179" fontId="59" fillId="24" borderId="0" xfId="0" applyNumberFormat="1" applyFont="1" applyFill="1" applyBorder="1"/>
    <xf numFmtId="169" fontId="49" fillId="24" borderId="0" xfId="0" applyNumberFormat="1" applyFont="1" applyFill="1" applyBorder="1"/>
    <xf numFmtId="165" fontId="59" fillId="24" borderId="0" xfId="0" applyNumberFormat="1" applyFont="1" applyFill="1" applyBorder="1"/>
    <xf numFmtId="49" fontId="52" fillId="24" borderId="0" xfId="0" applyNumberFormat="1" applyFont="1" applyFill="1" applyBorder="1" applyAlignment="1">
      <alignment horizontal="center"/>
    </xf>
    <xf numFmtId="0" fontId="30" fillId="26" borderId="48" xfId="0" applyFont="1" applyFill="1" applyBorder="1"/>
    <xf numFmtId="0" fontId="30" fillId="26" borderId="49" xfId="0" applyFont="1" applyFill="1" applyBorder="1"/>
    <xf numFmtId="0" fontId="31" fillId="0" borderId="50" xfId="0" applyFont="1" applyBorder="1"/>
    <xf numFmtId="164" fontId="31" fillId="0" borderId="51" xfId="52" applyFont="1" applyBorder="1" applyAlignment="1">
      <alignment horizontal="center"/>
    </xf>
    <xf numFmtId="0" fontId="31" fillId="0" borderId="52" xfId="0" applyFont="1" applyBorder="1"/>
    <xf numFmtId="164" fontId="31" fillId="0" borderId="53" xfId="52" applyFont="1" applyBorder="1"/>
    <xf numFmtId="0" fontId="30" fillId="0" borderId="52" xfId="0" applyFont="1" applyBorder="1"/>
    <xf numFmtId="164" fontId="30" fillId="0" borderId="53" xfId="0" applyNumberFormat="1" applyFont="1" applyBorder="1"/>
    <xf numFmtId="3" fontId="31" fillId="0" borderId="0" xfId="0" applyNumberFormat="1" applyFont="1" applyFill="1" applyAlignment="1">
      <alignment wrapText="1"/>
    </xf>
    <xf numFmtId="0" fontId="48" fillId="25" borderId="45" xfId="0" applyFont="1" applyFill="1" applyBorder="1" applyAlignment="1">
      <alignment horizontal="center"/>
    </xf>
    <xf numFmtId="0" fontId="48" fillId="25" borderId="54" xfId="0" applyFont="1" applyFill="1" applyBorder="1" applyAlignment="1">
      <alignment horizontal="center"/>
    </xf>
    <xf numFmtId="0" fontId="48" fillId="25" borderId="55" xfId="0" applyFont="1" applyFill="1" applyBorder="1" applyAlignment="1">
      <alignment horizontal="center"/>
    </xf>
    <xf numFmtId="0" fontId="58" fillId="28" borderId="0" xfId="0" applyFont="1" applyFill="1" applyAlignment="1">
      <alignment horizontal="left" vertical="center" wrapText="1"/>
    </xf>
    <xf numFmtId="0" fontId="6" fillId="25" borderId="28" xfId="0" applyFont="1" applyFill="1" applyBorder="1" applyAlignment="1">
      <alignment horizontal="center"/>
    </xf>
    <xf numFmtId="0" fontId="6" fillId="25" borderId="0" xfId="0" applyFont="1" applyFill="1" applyBorder="1" applyAlignment="1">
      <alignment horizontal="center"/>
    </xf>
    <xf numFmtId="0" fontId="33" fillId="25" borderId="45"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48" fillId="25" borderId="45" xfId="0" applyFont="1" applyFill="1" applyBorder="1" applyAlignment="1">
      <alignment horizontal="center" vertical="center"/>
    </xf>
    <xf numFmtId="0" fontId="48" fillId="25" borderId="54" xfId="0" applyFont="1" applyFill="1" applyBorder="1" applyAlignment="1">
      <alignment horizontal="center" vertical="center"/>
    </xf>
    <xf numFmtId="0" fontId="48" fillId="25" borderId="55" xfId="0" applyFont="1" applyFill="1" applyBorder="1" applyAlignment="1">
      <alignment horizontal="center" vertical="center"/>
    </xf>
    <xf numFmtId="3" fontId="33" fillId="25" borderId="57" xfId="0" applyNumberFormat="1" applyFont="1" applyFill="1" applyBorder="1" applyAlignment="1">
      <alignment horizontal="center" vertical="center"/>
    </xf>
    <xf numFmtId="3" fontId="33" fillId="25" borderId="59" xfId="0" applyNumberFormat="1" applyFont="1" applyFill="1" applyBorder="1" applyAlignment="1">
      <alignment horizontal="center" vertical="center"/>
    </xf>
    <xf numFmtId="3" fontId="33" fillId="25" borderId="58" xfId="0" applyNumberFormat="1" applyFont="1" applyFill="1" applyBorder="1" applyAlignment="1">
      <alignment horizontal="center" vertical="center"/>
    </xf>
    <xf numFmtId="3" fontId="33" fillId="25" borderId="57" xfId="0" applyNumberFormat="1" applyFont="1" applyFill="1" applyBorder="1" applyAlignment="1">
      <alignment horizontal="center"/>
    </xf>
    <xf numFmtId="3" fontId="56" fillId="25" borderId="58" xfId="0" applyNumberFormat="1" applyFont="1" applyFill="1" applyBorder="1" applyAlignment="1">
      <alignment horizontal="center"/>
    </xf>
    <xf numFmtId="3" fontId="33" fillId="25" borderId="58" xfId="0" applyNumberFormat="1" applyFont="1" applyFill="1" applyBorder="1" applyAlignment="1">
      <alignment horizontal="center"/>
    </xf>
    <xf numFmtId="3" fontId="56" fillId="25" borderId="57" xfId="0" applyNumberFormat="1" applyFont="1" applyFill="1" applyBorder="1" applyAlignment="1">
      <alignment horizontal="center"/>
    </xf>
    <xf numFmtId="3" fontId="33" fillId="25" borderId="59" xfId="0" applyNumberFormat="1" applyFont="1" applyFill="1" applyBorder="1" applyAlignment="1">
      <alignment horizontal="center"/>
    </xf>
    <xf numFmtId="3" fontId="25" fillId="25" borderId="45" xfId="0" applyNumberFormat="1" applyFont="1" applyFill="1" applyBorder="1" applyAlignment="1">
      <alignment horizontal="left"/>
    </xf>
    <xf numFmtId="3" fontId="25" fillId="25" borderId="55" xfId="0" applyNumberFormat="1" applyFont="1" applyFill="1" applyBorder="1" applyAlignment="1">
      <alignment horizontal="left"/>
    </xf>
    <xf numFmtId="0" fontId="6" fillId="25" borderId="0" xfId="0" applyFont="1" applyFill="1" applyBorder="1" applyAlignment="1">
      <alignment horizontal="center" vertical="center"/>
    </xf>
    <xf numFmtId="0" fontId="6" fillId="25" borderId="10" xfId="0" applyFont="1" applyFill="1" applyBorder="1" applyAlignment="1">
      <alignment horizontal="center" vertical="center"/>
    </xf>
  </cellXfs>
  <cellStyles count="7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9"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xfId="51" builtinId="3"/>
    <cellStyle name="Millares [0]" xfId="52" builtinId="6"/>
    <cellStyle name="Millares [0]_Análisis Deuda Final 31122005" xfId="53"/>
    <cellStyle name="Millares [0]_Análisis Deuda Final 31122005_Cálculo stock 2007-2008 informe leg n° 3447-09" xfId="54"/>
    <cellStyle name="Millares 2" xfId="55"/>
    <cellStyle name="Millares 3" xfId="56"/>
    <cellStyle name="Millares_Distribución por moneda 30-06-08 y causas variación" xfId="57"/>
    <cellStyle name="Monetario0" xfId="58"/>
    <cellStyle name="Neutral" xfId="59" builtinId="28" customBuiltin="1"/>
    <cellStyle name="Normal" xfId="0" builtinId="0"/>
    <cellStyle name="Normal 2" xfId="60"/>
    <cellStyle name="Notas" xfId="61" builtinId="10" customBuiltin="1"/>
    <cellStyle name="Percent" xfId="62"/>
    <cellStyle name="Porcentaje" xfId="63" builtinId="5"/>
    <cellStyle name="Punto0" xfId="64"/>
    <cellStyle name="Salida" xfId="65" builtinId="21" customBuiltin="1"/>
    <cellStyle name="Texto de advertencia" xfId="66" builtinId="11" customBuiltin="1"/>
    <cellStyle name="Texto explicativo" xfId="67" builtinId="53" customBuiltin="1"/>
    <cellStyle name="Título" xfId="68" builtinId="15" customBuiltin="1"/>
    <cellStyle name="Título 2" xfId="70" builtinId="17" customBuiltin="1"/>
    <cellStyle name="Título 3" xfId="71" builtinId="18" customBuiltin="1"/>
    <cellStyle name="Total" xfId="72"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es-AR" sz="175" b="1" i="0" strike="noStrike">
                <a:solidFill>
                  <a:srgbClr val="000000"/>
                </a:solidFill>
                <a:latin typeface="Arial"/>
                <a:cs typeface="Arial"/>
              </a:rPr>
              <a:t>PERFILES DE VENCIMIENTO DE DEUDA</a:t>
            </a:r>
          </a:p>
          <a:p>
            <a:pPr>
              <a:defRPr sz="125" b="0" i="0" u="none" strike="noStrike" baseline="0">
                <a:solidFill>
                  <a:srgbClr val="000000"/>
                </a:solidFill>
                <a:latin typeface="Arial"/>
                <a:ea typeface="Arial"/>
                <a:cs typeface="Arial"/>
              </a:defRPr>
            </a:pPr>
            <a:r>
              <a:rPr lang="es-AR" sz="125" b="0" i="0" strike="noStrike">
                <a:solidFill>
                  <a:srgbClr val="000000"/>
                </a:solidFill>
                <a:latin typeface="Arial"/>
                <a:cs typeface="Arial"/>
              </a:rPr>
              <a:t>(30/09/2005)</a:t>
            </a:r>
          </a:p>
        </c:rich>
      </c:tx>
      <c:overlay val="0"/>
      <c:spPr>
        <a:noFill/>
        <a:ln w="25400">
          <a:noFill/>
        </a:ln>
      </c:spPr>
    </c:title>
    <c:autoTitleDeleted val="0"/>
    <c:plotArea>
      <c:layout/>
      <c:barChart>
        <c:barDir val="bar"/>
        <c:grouping val="clustered"/>
        <c:varyColors val="0"/>
        <c:ser>
          <c:idx val="0"/>
          <c:order val="0"/>
          <c:spPr>
            <a:solidFill>
              <a:srgbClr val="9999FF"/>
            </a:solidFill>
            <a:ln w="25400">
              <a:noFill/>
            </a:ln>
          </c:spPr>
          <c:invertIfNegative val="0"/>
          <c:dLbls>
            <c:dLbl>
              <c:idx val="0"/>
              <c:tx>
                <c:rich>
                  <a:bodyPr/>
                  <a:lstStyle/>
                  <a:p>
                    <a:pPr>
                      <a:defRPr sz="125" b="1" i="0" u="none" strike="noStrike" baseline="0">
                        <a:solidFill>
                          <a:srgbClr val="000000"/>
                        </a:solidFill>
                        <a:latin typeface="Arial"/>
                        <a:ea typeface="Arial"/>
                        <a:cs typeface="Arial"/>
                      </a:defRPr>
                    </a:pPr>
                    <a:r>
                      <a:rPr lang="es-AR"/>
                      <a:t>$505.436.960</a:t>
                    </a:r>
                  </a:p>
                </c:rich>
              </c:tx>
              <c:spPr>
                <a:solidFill>
                  <a:srgbClr val="FFFFFF"/>
                </a:solid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94-4BFB-B21D-59EF173109FE}"/>
                </c:ext>
              </c:extLst>
            </c:dLbl>
            <c:dLbl>
              <c:idx val="1"/>
              <c:tx>
                <c:rich>
                  <a:bodyPr/>
                  <a:lstStyle/>
                  <a:p>
                    <a:pPr>
                      <a:defRPr sz="125" b="1" i="0" u="none" strike="noStrike" baseline="0">
                        <a:solidFill>
                          <a:srgbClr val="000000"/>
                        </a:solidFill>
                        <a:latin typeface="Arial"/>
                        <a:ea typeface="Arial"/>
                        <a:cs typeface="Arial"/>
                      </a:defRPr>
                    </a:pPr>
                    <a:r>
                      <a:t>$1.232.234.108</a:t>
                    </a:r>
                  </a:p>
                </c:rich>
              </c:tx>
              <c:spPr>
                <a:solidFill>
                  <a:srgbClr val="FFFFFF"/>
                </a:solid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94-4BFB-B21D-59EF173109FE}"/>
                </c:ext>
              </c:extLst>
            </c:dLbl>
            <c:dLbl>
              <c:idx val="2"/>
              <c:tx>
                <c:rich>
                  <a:bodyPr/>
                  <a:lstStyle/>
                  <a:p>
                    <a:pPr>
                      <a:defRPr sz="125" b="1" i="0" u="none" strike="noStrike" baseline="0">
                        <a:solidFill>
                          <a:srgbClr val="000000"/>
                        </a:solidFill>
                        <a:latin typeface="Arial"/>
                        <a:ea typeface="Arial"/>
                        <a:cs typeface="Arial"/>
                      </a:defRPr>
                    </a:pPr>
                    <a:r>
                      <a:t>$3.937.921.657</a:t>
                    </a:r>
                  </a:p>
                </c:rich>
              </c:tx>
              <c:spPr>
                <a:solidFill>
                  <a:srgbClr val="FFFFFF"/>
                </a:solid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94-4BFB-B21D-59EF173109FE}"/>
                </c:ext>
              </c:extLst>
            </c:dLbl>
            <c:dLbl>
              <c:idx val="3"/>
              <c:tx>
                <c:rich>
                  <a:bodyPr/>
                  <a:lstStyle/>
                  <a:p>
                    <a:pPr>
                      <a:defRPr sz="125" b="1" i="0" u="none" strike="noStrike" baseline="0">
                        <a:solidFill>
                          <a:srgbClr val="000000"/>
                        </a:solidFill>
                        <a:latin typeface="Arial"/>
                        <a:ea typeface="Arial"/>
                        <a:cs typeface="Arial"/>
                      </a:defRPr>
                    </a:pPr>
                    <a:r>
                      <a:t>$161.382.515</a:t>
                    </a:r>
                  </a:p>
                </c:rich>
              </c:tx>
              <c:spPr>
                <a:solidFill>
                  <a:srgbClr val="FFFFFF"/>
                </a:solid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94-4BFB-B21D-59EF173109FE}"/>
                </c:ext>
              </c:extLst>
            </c:dLbl>
            <c:dLbl>
              <c:idx val="4"/>
              <c:tx>
                <c:rich>
                  <a:bodyPr/>
                  <a:lstStyle/>
                  <a:p>
                    <a:pPr>
                      <a:defRPr sz="125" b="1" i="0" u="none" strike="noStrike" baseline="0">
                        <a:solidFill>
                          <a:srgbClr val="000000"/>
                        </a:solidFill>
                        <a:latin typeface="Arial"/>
                        <a:ea typeface="Arial"/>
                        <a:cs typeface="Arial"/>
                      </a:defRPr>
                    </a:pPr>
                    <a:r>
                      <a:t>$54.416.270</a:t>
                    </a:r>
                  </a:p>
                </c:rich>
              </c:tx>
              <c:spPr>
                <a:solidFill>
                  <a:srgbClr val="FFFFFF"/>
                </a:solid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94-4BFB-B21D-59EF173109FE}"/>
                </c:ext>
              </c:extLst>
            </c:dLbl>
            <c:dLbl>
              <c:idx val="5"/>
              <c:tx>
                <c:rich>
                  <a:bodyPr/>
                  <a:lstStyle/>
                  <a:p>
                    <a:pPr>
                      <a:defRPr sz="125" b="1" i="0" u="none" strike="noStrike" baseline="0">
                        <a:solidFill>
                          <a:srgbClr val="000000"/>
                        </a:solidFill>
                        <a:latin typeface="Arial"/>
                        <a:ea typeface="Arial"/>
                        <a:cs typeface="Arial"/>
                      </a:defRPr>
                    </a:pPr>
                    <a:r>
                      <a:t>$110.721.992</a:t>
                    </a:r>
                  </a:p>
                </c:rich>
              </c:tx>
              <c:spPr>
                <a:solidFill>
                  <a:srgbClr val="FFFFFF"/>
                </a:solid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94-4BFB-B21D-59EF173109FE}"/>
                </c:ext>
              </c:extLst>
            </c:dLbl>
            <c:spPr>
              <a:solidFill>
                <a:srgbClr val="FFFFFF"/>
              </a:solidFill>
              <a:ln w="25400">
                <a:noFill/>
              </a:ln>
            </c:spPr>
            <c:txPr>
              <a:bodyPr/>
              <a:lstStyle/>
              <a:p>
                <a:pPr>
                  <a:defRPr sz="125" b="1" i="0" u="none" strike="noStrike" baseline="0">
                    <a:solidFill>
                      <a:srgbClr val="FFFFFF"/>
                    </a:solidFill>
                    <a:latin typeface="Arial"/>
                    <a:ea typeface="Arial"/>
                    <a:cs typeface="Arial"/>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6-7494-4BFB-B21D-59EF173109FE}"/>
            </c:ext>
          </c:extLst>
        </c:ser>
        <c:dLbls>
          <c:showLegendKey val="0"/>
          <c:showVal val="1"/>
          <c:showCatName val="0"/>
          <c:showSerName val="0"/>
          <c:showPercent val="0"/>
          <c:showBubbleSize val="0"/>
        </c:dLbls>
        <c:gapWidth val="150"/>
        <c:axId val="145644896"/>
        <c:axId val="145645456"/>
      </c:barChart>
      <c:catAx>
        <c:axId val="1456448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s-AR"/>
          </a:p>
        </c:txPr>
        <c:crossAx val="145645456"/>
        <c:crosses val="autoZero"/>
        <c:auto val="1"/>
        <c:lblAlgn val="ctr"/>
        <c:lblOffset val="100"/>
        <c:tickLblSkip val="1"/>
        <c:tickMarkSkip val="1"/>
        <c:noMultiLvlLbl val="0"/>
      </c:catAx>
      <c:valAx>
        <c:axId val="14564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4200000" vert="horz"/>
          <a:lstStyle/>
          <a:p>
            <a:pPr>
              <a:defRPr sz="150" b="0" i="0" u="none" strike="noStrike" baseline="0">
                <a:solidFill>
                  <a:srgbClr val="000000"/>
                </a:solidFill>
                <a:latin typeface="Arial"/>
                <a:ea typeface="Arial"/>
                <a:cs typeface="Arial"/>
              </a:defRPr>
            </a:pPr>
            <a:endParaRPr lang="es-AR"/>
          </a:p>
        </c:txPr>
        <c:crossAx val="145644896"/>
        <c:crosses val="autoZero"/>
        <c:crossBetween val="between"/>
        <c:dispUnits>
          <c:builtInUnit val="millions"/>
          <c:dispUnitsLbl>
            <c:spPr>
              <a:noFill/>
              <a:ln w="25400">
                <a:noFill/>
              </a:ln>
            </c:spPr>
            <c:txPr>
              <a:bodyPr rot="0" vert="horz"/>
              <a:lstStyle/>
              <a:p>
                <a:pPr algn="ctr">
                  <a:defRPr sz="125" b="1" i="0" u="none" strike="noStrike" baseline="0">
                    <a:solidFill>
                      <a:srgbClr val="000000"/>
                    </a:solidFill>
                    <a:latin typeface="Arial"/>
                    <a:ea typeface="Arial"/>
                    <a:cs typeface="Arial"/>
                  </a:defRPr>
                </a:pPr>
                <a:endParaRPr lang="es-AR"/>
              </a:p>
            </c:txPr>
          </c:dispUnitsLbl>
        </c:dispUnits>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AR"/>
              <a:t>Composición de la Deuda Financiera Provincial
Administración General  y ACIF al 31/10/2021       </a:t>
            </a:r>
          </a:p>
        </c:rich>
      </c:tx>
      <c:layout>
        <c:manualLayout>
          <c:xMode val="edge"/>
          <c:yMode val="edge"/>
          <c:x val="0.20810143246200807"/>
          <c:y val="5.6627588218139463E-3"/>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913043478261456"/>
          <c:y val="0.44947735191637633"/>
          <c:w val="0.32869565217391306"/>
          <c:h val="0.26132404181185553"/>
        </c:manualLayout>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1AD7-4C69-8E1A-60808A35A40D}"/>
              </c:ext>
            </c:extLst>
          </c:dPt>
          <c:dPt>
            <c:idx val="1"/>
            <c:bubble3D val="0"/>
            <c:spPr>
              <a:gradFill rotWithShape="0">
                <a:gsLst>
                  <a:gs pos="0">
                    <a:srgbClr val="FF0000"/>
                  </a:gs>
                  <a:gs pos="100000">
                    <a:srgbClr val="FF0000">
                      <a:gamma/>
                      <a:tint val="33725"/>
                      <a:invGamma/>
                    </a:srgbClr>
                  </a:gs>
                </a:gsLst>
                <a:lin ang="5400000" scaled="1"/>
              </a:gradFill>
              <a:ln w="12700">
                <a:solidFill>
                  <a:srgbClr val="000000"/>
                </a:solidFill>
                <a:prstDash val="solid"/>
              </a:ln>
            </c:spPr>
            <c:extLst>
              <c:ext xmlns:c16="http://schemas.microsoft.com/office/drawing/2014/chart" uri="{C3380CC4-5D6E-409C-BE32-E72D297353CC}">
                <c16:uniqueId val="{00000003-1AD7-4C69-8E1A-60808A35A40D}"/>
              </c:ext>
            </c:extLst>
          </c:dPt>
          <c:dPt>
            <c:idx val="2"/>
            <c:bubble3D val="0"/>
            <c:spPr>
              <a:gradFill rotWithShape="0">
                <a:gsLst>
                  <a:gs pos="0">
                    <a:srgbClr val="FFFF00"/>
                  </a:gs>
                  <a:gs pos="100000">
                    <a:srgbClr val="FFFF00">
                      <a:gamma/>
                      <a:tint val="27843"/>
                      <a:invGamma/>
                    </a:srgbClr>
                  </a:gs>
                </a:gsLst>
                <a:lin ang="5400000" scaled="1"/>
              </a:gradFill>
              <a:ln w="12700">
                <a:solidFill>
                  <a:srgbClr val="000000"/>
                </a:solidFill>
                <a:prstDash val="solid"/>
              </a:ln>
            </c:spPr>
            <c:extLst>
              <c:ext xmlns:c16="http://schemas.microsoft.com/office/drawing/2014/chart" uri="{C3380CC4-5D6E-409C-BE32-E72D297353CC}">
                <c16:uniqueId val="{00000005-1AD7-4C69-8E1A-60808A35A40D}"/>
              </c:ext>
            </c:extLst>
          </c:dPt>
          <c:dPt>
            <c:idx val="3"/>
            <c:bubble3D val="0"/>
            <c:spPr>
              <a:solidFill>
                <a:srgbClr val="CC99FF"/>
              </a:solidFill>
              <a:ln w="12700">
                <a:solidFill>
                  <a:srgbClr val="000000"/>
                </a:solidFill>
                <a:prstDash val="solid"/>
              </a:ln>
            </c:spPr>
            <c:extLst>
              <c:ext xmlns:c16="http://schemas.microsoft.com/office/drawing/2014/chart" uri="{C3380CC4-5D6E-409C-BE32-E72D297353CC}">
                <c16:uniqueId val="{00000007-1AD7-4C69-8E1A-60808A35A40D}"/>
              </c:ext>
            </c:extLst>
          </c:dPt>
          <c:dLbls>
            <c:dLbl>
              <c:idx val="0"/>
              <c:layout>
                <c:manualLayout>
                  <c:x val="0.13481063562706841"/>
                  <c:y val="-0.1615287113501056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D7-4C69-8E1A-60808A35A40D}"/>
                </c:ext>
              </c:extLst>
            </c:dLbl>
            <c:dLbl>
              <c:idx val="1"/>
              <c:layout>
                <c:manualLayout>
                  <c:x val="0.2966841919054789"/>
                  <c:y val="-0.1261419655876348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D7-4C69-8E1A-60808A35A40D}"/>
                </c:ext>
              </c:extLst>
            </c:dLbl>
            <c:dLbl>
              <c:idx val="2"/>
              <c:layout>
                <c:manualLayout>
                  <c:x val="0.15072001579739822"/>
                  <c:y val="0.1250916302128900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D7-4C69-8E1A-60808A35A40D}"/>
                </c:ext>
              </c:extLst>
            </c:dLbl>
            <c:dLbl>
              <c:idx val="3"/>
              <c:layout>
                <c:manualLayout>
                  <c:x val="-8.0297980143786377E-2"/>
                  <c:y val="-6.166716965257387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D7-4C69-8E1A-60808A35A40D}"/>
                </c:ext>
              </c:extLst>
            </c:dLbl>
            <c:dLbl>
              <c:idx val="4"/>
              <c:layout>
                <c:manualLayout>
                  <c:x val="-0.13875743588477776"/>
                  <c:y val="-0.1072153980752405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AD7-4C69-8E1A-60808A35A40D}"/>
                </c:ext>
              </c:extLst>
            </c:dLbl>
            <c:dLbl>
              <c:idx val="5"/>
              <c:layout>
                <c:manualLayout>
                  <c:x val="-1.9105801429993665E-3"/>
                  <c:y val="-0.1025824438611840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E69-4A11-934D-A1435159EF13}"/>
                </c:ext>
              </c:extLst>
            </c:dLbl>
            <c:numFmt formatCode="0.00%" sourceLinked="0"/>
            <c:spPr>
              <a:noFill/>
              <a:ln w="25400">
                <a:noFill/>
              </a:ln>
            </c:spPr>
            <c:txPr>
              <a:bodyPr/>
              <a:lstStyle/>
              <a:p>
                <a:pPr>
                  <a:defRPr sz="8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strRef>
              <c:f>'Moneda - Entidad Acreedora'!$B$83:$B$88</c:f>
              <c:strCache>
                <c:ptCount val="6"/>
                <c:pt idx="0">
                  <c:v>PESOS</c:v>
                </c:pt>
                <c:pt idx="1">
                  <c:v>ICC</c:v>
                </c:pt>
                <c:pt idx="2">
                  <c:v>CER</c:v>
                </c:pt>
                <c:pt idx="3">
                  <c:v>DÓLAR</c:v>
                </c:pt>
                <c:pt idx="4">
                  <c:v>EUROS</c:v>
                </c:pt>
                <c:pt idx="5">
                  <c:v>DINAR KUWAITI</c:v>
                </c:pt>
              </c:strCache>
            </c:strRef>
          </c:cat>
          <c:val>
            <c:numRef>
              <c:f>'Moneda - Entidad Acreedora'!$C$83:$C$88</c:f>
              <c:numCache>
                <c:formatCode>_(* #,##0_);_(* \(#,##0\);_(* "-"_);_(@_)</c:formatCode>
                <c:ptCount val="6"/>
                <c:pt idx="0">
                  <c:v>11120320804.490063</c:v>
                </c:pt>
                <c:pt idx="1">
                  <c:v>5494950544.2199993</c:v>
                </c:pt>
                <c:pt idx="2">
                  <c:v>5725330085.4655046</c:v>
                </c:pt>
                <c:pt idx="3">
                  <c:v>228116226787.00226</c:v>
                </c:pt>
                <c:pt idx="4">
                  <c:v>14496405097.244179</c:v>
                </c:pt>
                <c:pt idx="5">
                  <c:v>816469372.32002604</c:v>
                </c:pt>
              </c:numCache>
            </c:numRef>
          </c:val>
          <c:extLst>
            <c:ext xmlns:c16="http://schemas.microsoft.com/office/drawing/2014/chart" uri="{C3380CC4-5D6E-409C-BE32-E72D297353CC}">
              <c16:uniqueId val="{00000009-1AD7-4C69-8E1A-60808A35A40D}"/>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1AD7-4C69-8E1A-60808A35A40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D-1AD7-4C69-8E1A-60808A35A40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F-1AD7-4C69-8E1A-60808A35A40D}"/>
              </c:ext>
            </c:extLst>
          </c:dPt>
          <c:dLbls>
            <c:numFmt formatCode="0%" sourceLinked="0"/>
            <c:spPr>
              <a:noFill/>
              <a:ln w="25400">
                <a:noFill/>
              </a:ln>
            </c:spPr>
            <c:txPr>
              <a:bodyPr/>
              <a:lstStyle/>
              <a:p>
                <a:pPr>
                  <a:defRPr sz="97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strRef>
              <c:f>'Moneda - Entidad Acreedora'!$B$83:$B$88</c:f>
              <c:strCache>
                <c:ptCount val="6"/>
                <c:pt idx="0">
                  <c:v>PESOS</c:v>
                </c:pt>
                <c:pt idx="1">
                  <c:v>ICC</c:v>
                </c:pt>
                <c:pt idx="2">
                  <c:v>CER</c:v>
                </c:pt>
                <c:pt idx="3">
                  <c:v>DÓLAR</c:v>
                </c:pt>
                <c:pt idx="4">
                  <c:v>EUROS</c:v>
                </c:pt>
                <c:pt idx="5">
                  <c:v>DINAR KUWAITI</c:v>
                </c:pt>
              </c:strCache>
            </c:strRef>
          </c:cat>
          <c:val>
            <c:numRef>
              <c:f>'Moneda - Entidad Acreedora'!$D$83:$D$87</c:f>
              <c:numCache>
                <c:formatCode>0.00%</c:formatCode>
                <c:ptCount val="5"/>
                <c:pt idx="0">
                  <c:v>4.1841943200839629E-2</c:v>
                </c:pt>
                <c:pt idx="1">
                  <c:v>2.067560932863027E-2</c:v>
                </c:pt>
                <c:pt idx="2">
                  <c:v>2.1542448320859501E-2</c:v>
                </c:pt>
                <c:pt idx="3">
                  <c:v>0.85832291821632301</c:v>
                </c:pt>
                <c:pt idx="4">
                  <c:v>5.4544987447695086E-2</c:v>
                </c:pt>
              </c:numCache>
            </c:numRef>
          </c:val>
          <c:extLst>
            <c:ext xmlns:c16="http://schemas.microsoft.com/office/drawing/2014/chart" uri="{C3380CC4-5D6E-409C-BE32-E72D297353CC}">
              <c16:uniqueId val="{00000010-1AD7-4C69-8E1A-60808A35A40D}"/>
            </c:ext>
          </c:extLst>
        </c:ser>
        <c:dLbls>
          <c:showLegendKey val="0"/>
          <c:showVal val="0"/>
          <c:showCatName val="0"/>
          <c:showSerName val="0"/>
          <c:showPercent val="1"/>
          <c:showBubbleSize val="0"/>
          <c:showLeaderLines val="1"/>
        </c:dLbls>
      </c:pie3DChart>
      <c:spPr>
        <a:noFill/>
        <a:ln w="25400">
          <a:noFill/>
        </a:ln>
      </c:spPr>
    </c:plotArea>
    <c:legend>
      <c:legendPos val="b"/>
      <c:layout>
        <c:manualLayout>
          <c:xMode val="edge"/>
          <c:yMode val="edge"/>
          <c:x val="0.30260869565217885"/>
          <c:y val="0.8850174216027874"/>
          <c:w val="0.47594202898550725"/>
          <c:h val="6.27177700348448E-2"/>
        </c:manualLayout>
      </c:layout>
      <c:overlay val="0"/>
      <c:spPr>
        <a:solidFill>
          <a:srgbClr val="FFFFFF"/>
        </a:solidFill>
        <a:ln w="3175">
          <a:solidFill>
            <a:srgbClr val="000000"/>
          </a:solidFill>
          <a:prstDash val="solid"/>
        </a:ln>
      </c:spPr>
      <c:txPr>
        <a:bodyPr/>
        <a:lstStyle/>
        <a:p>
          <a:pPr>
            <a:defRPr sz="69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975" b="0" i="0" u="none" strike="noStrike" baseline="0">
          <a:solidFill>
            <a:srgbClr val="000000"/>
          </a:solidFill>
          <a:latin typeface="Arial"/>
          <a:ea typeface="Arial"/>
          <a:cs typeface="Arial"/>
        </a:defRPr>
      </a:pPr>
      <a:endParaRPr lang="es-AR"/>
    </a:p>
  </c:txPr>
  <c:printSettings>
    <c:headerFooter alignWithMargins="0"/>
    <c:pageMargins b="1" l="0.75000000000001055" r="0.75000000000001055"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es-AR"/>
              <a:t>Composición de la Deuda Financiera Provincial
Administración General  y 
ACIF al 31/10/2021
          </a:t>
            </a:r>
          </a:p>
        </c:rich>
      </c:tx>
      <c:layout>
        <c:manualLayout>
          <c:xMode val="edge"/>
          <c:yMode val="edge"/>
          <c:x val="0.12621384705552591"/>
          <c:y val="3.367012456776238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0097123048205981"/>
          <c:y val="0.38720666037544743"/>
          <c:w val="0.31310716719505566"/>
          <c:h val="0.16835072190236319"/>
        </c:manualLayout>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2F95-4009-B61F-828CD6C8682A}"/>
              </c:ext>
            </c:extLst>
          </c:dPt>
          <c:dPt>
            <c:idx val="1"/>
            <c:bubble3D val="0"/>
            <c:spPr>
              <a:gradFill rotWithShape="0">
                <a:gsLst>
                  <a:gs pos="0">
                    <a:srgbClr val="339966">
                      <a:gamma/>
                      <a:tint val="64706"/>
                      <a:invGamma/>
                    </a:srgbClr>
                  </a:gs>
                  <a:gs pos="100000">
                    <a:srgbClr val="339966"/>
                  </a:gs>
                </a:gsLst>
                <a:lin ang="5400000" scaled="1"/>
              </a:gradFill>
              <a:ln w="12700">
                <a:solidFill>
                  <a:srgbClr val="000000"/>
                </a:solidFill>
                <a:prstDash val="solid"/>
              </a:ln>
            </c:spPr>
            <c:extLst>
              <c:ext xmlns:c16="http://schemas.microsoft.com/office/drawing/2014/chart" uri="{C3380CC4-5D6E-409C-BE32-E72D297353CC}">
                <c16:uniqueId val="{00000003-2F95-4009-B61F-828CD6C8682A}"/>
              </c:ext>
            </c:extLst>
          </c:dPt>
          <c:dPt>
            <c:idx val="2"/>
            <c:bubble3D val="0"/>
            <c:spPr>
              <a:gradFill rotWithShape="0">
                <a:gsLst>
                  <a:gs pos="0">
                    <a:srgbClr val="FF0000">
                      <a:gamma/>
                      <a:tint val="27843"/>
                      <a:invGamma/>
                    </a:srgbClr>
                  </a:gs>
                  <a:gs pos="100000">
                    <a:srgbClr val="FF0000"/>
                  </a:gs>
                </a:gsLst>
                <a:lin ang="5400000" scaled="1"/>
              </a:gradFill>
              <a:ln w="12700">
                <a:solidFill>
                  <a:srgbClr val="000000"/>
                </a:solidFill>
                <a:prstDash val="solid"/>
              </a:ln>
            </c:spPr>
            <c:extLst>
              <c:ext xmlns:c16="http://schemas.microsoft.com/office/drawing/2014/chart" uri="{C3380CC4-5D6E-409C-BE32-E72D297353CC}">
                <c16:uniqueId val="{00000005-2F95-4009-B61F-828CD6C8682A}"/>
              </c:ext>
            </c:extLst>
          </c:dPt>
          <c:dLbls>
            <c:dLbl>
              <c:idx val="0"/>
              <c:layout>
                <c:manualLayout>
                  <c:x val="0.11078316522125529"/>
                  <c:y val="8.35378977243001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F95-4009-B61F-828CD6C8682A}"/>
                </c:ext>
              </c:extLst>
            </c:dLbl>
            <c:dLbl>
              <c:idx val="1"/>
              <c:layout>
                <c:manualLayout>
                  <c:x val="0.11618244705664429"/>
                  <c:y val="0.1346572953002229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95-4009-B61F-828CD6C8682A}"/>
                </c:ext>
              </c:extLst>
            </c:dLbl>
            <c:dLbl>
              <c:idx val="2"/>
              <c:layout>
                <c:manualLayout>
                  <c:x val="-7.8318027564732523E-2"/>
                  <c:y val="9.35544500324409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95-4009-B61F-828CD6C8682A}"/>
                </c:ext>
              </c:extLst>
            </c:dLbl>
            <c:dLbl>
              <c:idx val="3"/>
              <c:layout>
                <c:manualLayout>
                  <c:xMode val="edge"/>
                  <c:yMode val="edge"/>
                  <c:x val="0.5703890255103552"/>
                  <c:y val="0.46464799245052224"/>
                </c:manualLayout>
              </c:layout>
              <c:numFmt formatCode="0%" sourceLinked="0"/>
              <c:spPr>
                <a:noFill/>
                <a:ln w="25400">
                  <a:noFill/>
                </a:ln>
              </c:spPr>
              <c:txPr>
                <a:bodyPr/>
                <a:lstStyle/>
                <a:p>
                  <a:pPr>
                    <a:defRPr sz="575" b="1" i="0" u="none" strike="noStrike" baseline="0">
                      <a:solidFill>
                        <a:srgbClr val="000000"/>
                      </a:solidFill>
                      <a:latin typeface="Arial"/>
                      <a:ea typeface="Arial"/>
                      <a:cs typeface="Arial"/>
                    </a:defRPr>
                  </a:pPr>
                  <a:endParaRPr lang="es-A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F95-4009-B61F-828CD6C8682A}"/>
                </c:ext>
              </c:extLst>
            </c:dLbl>
            <c:dLbl>
              <c:idx val="4"/>
              <c:layout>
                <c:manualLayout>
                  <c:xMode val="edge"/>
                  <c:yMode val="edge"/>
                  <c:x val="0.20145654943557229"/>
                  <c:y val="0.55219036783975117"/>
                </c:manualLayout>
              </c:layout>
              <c:numFmt formatCode="0%" sourceLinked="0"/>
              <c:spPr>
                <a:noFill/>
                <a:ln w="25400">
                  <a:noFill/>
                </a:ln>
              </c:spPr>
              <c:txPr>
                <a:bodyPr/>
                <a:lstStyle/>
                <a:p>
                  <a:pPr>
                    <a:defRPr sz="575" b="1" i="0" u="none" strike="noStrike" baseline="0">
                      <a:solidFill>
                        <a:srgbClr val="000000"/>
                      </a:solidFill>
                      <a:latin typeface="Arial"/>
                      <a:ea typeface="Arial"/>
                      <a:cs typeface="Arial"/>
                    </a:defRPr>
                  </a:pPr>
                  <a:endParaRPr lang="es-A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95-4009-B61F-828CD6C8682A}"/>
                </c:ext>
              </c:extLst>
            </c:dLbl>
            <c:dLbl>
              <c:idx val="5"/>
              <c:layout>
                <c:manualLayout>
                  <c:xMode val="edge"/>
                  <c:yMode val="edge"/>
                  <c:x val="0.14077686587064089"/>
                  <c:y val="0.39730770368958856"/>
                </c:manualLayout>
              </c:layout>
              <c:numFmt formatCode="0%" sourceLinked="0"/>
              <c:spPr>
                <a:noFill/>
                <a:ln w="25400">
                  <a:noFill/>
                </a:ln>
              </c:spPr>
              <c:txPr>
                <a:bodyPr/>
                <a:lstStyle/>
                <a:p>
                  <a:pPr>
                    <a:defRPr sz="575" b="1" i="0" u="none" strike="noStrike" baseline="0">
                      <a:solidFill>
                        <a:srgbClr val="000000"/>
                      </a:solidFill>
                      <a:latin typeface="Arial"/>
                      <a:ea typeface="Arial"/>
                      <a:cs typeface="Arial"/>
                    </a:defRPr>
                  </a:pPr>
                  <a:endParaRPr lang="es-A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F95-4009-B61F-828CD6C8682A}"/>
                </c:ext>
              </c:extLst>
            </c:dLbl>
            <c:dLbl>
              <c:idx val="6"/>
              <c:layout>
                <c:manualLayout>
                  <c:xMode val="edge"/>
                  <c:yMode val="edge"/>
                  <c:x val="0.12135936712985981"/>
                  <c:y val="0.26262712616768652"/>
                </c:manualLayout>
              </c:layout>
              <c:numFmt formatCode="0%" sourceLinked="0"/>
              <c:spPr>
                <a:noFill/>
                <a:ln w="25400">
                  <a:noFill/>
                </a:ln>
              </c:spPr>
              <c:txPr>
                <a:bodyPr/>
                <a:lstStyle/>
                <a:p>
                  <a:pPr>
                    <a:defRPr sz="575" b="1" i="0" u="none" strike="noStrike" baseline="0">
                      <a:solidFill>
                        <a:srgbClr val="000000"/>
                      </a:solidFill>
                      <a:latin typeface="Arial"/>
                      <a:ea typeface="Arial"/>
                      <a:cs typeface="Arial"/>
                    </a:defRPr>
                  </a:pPr>
                  <a:endParaRPr lang="es-A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F95-4009-B61F-828CD6C8682A}"/>
                </c:ext>
              </c:extLst>
            </c:dLbl>
            <c:dLbl>
              <c:idx val="7"/>
              <c:layout>
                <c:manualLayout>
                  <c:xMode val="edge"/>
                  <c:yMode val="edge"/>
                  <c:x val="0.26699060768569832"/>
                  <c:y val="0.29629727054815913"/>
                </c:manualLayout>
              </c:layout>
              <c:numFmt formatCode="0%" sourceLinked="0"/>
              <c:spPr>
                <a:noFill/>
                <a:ln w="25400">
                  <a:noFill/>
                </a:ln>
              </c:spPr>
              <c:txPr>
                <a:bodyPr/>
                <a:lstStyle/>
                <a:p>
                  <a:pPr>
                    <a:defRPr sz="575" b="1" i="0" u="none" strike="noStrike" baseline="0">
                      <a:solidFill>
                        <a:srgbClr val="000000"/>
                      </a:solidFill>
                      <a:latin typeface="Arial"/>
                      <a:ea typeface="Arial"/>
                      <a:cs typeface="Arial"/>
                    </a:defRPr>
                  </a:pPr>
                  <a:endParaRPr lang="es-A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F95-4009-B61F-828CD6C8682A}"/>
                </c:ext>
              </c:extLst>
            </c:dLbl>
            <c:numFmt formatCode="0%" sourceLinked="0"/>
            <c:spPr>
              <a:noFill/>
              <a:ln w="25400">
                <a:noFill/>
              </a:ln>
            </c:spPr>
            <c:txPr>
              <a:bodyPr/>
              <a:lstStyle/>
              <a:p>
                <a:pPr>
                  <a:defRPr sz="12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strRef>
              <c:f>Plazos!$C$107:$C$109</c:f>
              <c:strCache>
                <c:ptCount val="3"/>
                <c:pt idx="0">
                  <c:v>Corto Plazo</c:v>
                </c:pt>
                <c:pt idx="1">
                  <c:v>Mediano Plazo</c:v>
                </c:pt>
                <c:pt idx="2">
                  <c:v>Largo Plazo</c:v>
                </c:pt>
              </c:strCache>
            </c:strRef>
          </c:cat>
          <c:val>
            <c:numRef>
              <c:f>Plazos!$D$107:$D$109</c:f>
              <c:numCache>
                <c:formatCode>#,##0</c:formatCode>
                <c:ptCount val="3"/>
                <c:pt idx="0">
                  <c:v>133281232708.39616</c:v>
                </c:pt>
                <c:pt idx="1">
                  <c:v>116604217844.58488</c:v>
                </c:pt>
                <c:pt idx="2">
                  <c:v>15884252137.760952</c:v>
                </c:pt>
              </c:numCache>
            </c:numRef>
          </c:val>
          <c:extLst>
            <c:ext xmlns:c16="http://schemas.microsoft.com/office/drawing/2014/chart" uri="{C3380CC4-5D6E-409C-BE32-E72D297353CC}">
              <c16:uniqueId val="{0000000B-2F95-4009-B61F-828CD6C8682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2F95-4009-B61F-828CD6C8682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F-2F95-4009-B61F-828CD6C8682A}"/>
              </c:ext>
            </c:extLst>
          </c:dPt>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strRef>
              <c:f>Plazos!$C$107:$C$109</c:f>
              <c:strCache>
                <c:ptCount val="3"/>
                <c:pt idx="0">
                  <c:v>Corto Plazo</c:v>
                </c:pt>
                <c:pt idx="1">
                  <c:v>Mediano Plazo</c:v>
                </c:pt>
                <c:pt idx="2">
                  <c:v>Largo Plazo</c:v>
                </c:pt>
              </c:strCache>
            </c:strRef>
          </c:cat>
          <c:val>
            <c:numRef>
              <c:f>Plazos!$E$107:$E$109</c:f>
              <c:numCache>
                <c:formatCode>0.00%</c:formatCode>
                <c:ptCount val="3"/>
                <c:pt idx="0">
                  <c:v>0.50149144676391655</c:v>
                </c:pt>
                <c:pt idx="1">
                  <c:v>0.43874157461909502</c:v>
                </c:pt>
                <c:pt idx="2">
                  <c:v>5.9766978616988438E-2</c:v>
                </c:pt>
              </c:numCache>
            </c:numRef>
          </c:val>
          <c:extLst>
            <c:ext xmlns:c16="http://schemas.microsoft.com/office/drawing/2014/chart" uri="{C3380CC4-5D6E-409C-BE32-E72D297353CC}">
              <c16:uniqueId val="{00000010-2F95-4009-B61F-828CD6C8682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16990311398180794"/>
          <c:y val="0.79047864111681898"/>
          <c:w val="0.7475737015199545"/>
          <c:h val="9.2063777479468839E-2"/>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1.png"/><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0</xdr:rowOff>
    </xdr:from>
    <xdr:to>
      <xdr:col>4</xdr:col>
      <xdr:colOff>0</xdr:colOff>
      <xdr:row>18</xdr:row>
      <xdr:rowOff>0</xdr:rowOff>
    </xdr:to>
    <xdr:graphicFrame macro="">
      <xdr:nvGraphicFramePr>
        <xdr:cNvPr id="9217" name="Chart 1">
          <a:extLst>
            <a:ext uri="{FF2B5EF4-FFF2-40B4-BE49-F238E27FC236}">
              <a16:creationId xmlns:a16="http://schemas.microsoft.com/office/drawing/2014/main" id="{00000000-0008-0000-03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962025</xdr:colOff>
      <xdr:row>0</xdr:row>
      <xdr:rowOff>184668</xdr:rowOff>
    </xdr:from>
    <xdr:to>
      <xdr:col>3</xdr:col>
      <xdr:colOff>1485900</xdr:colOff>
      <xdr:row>4</xdr:row>
      <xdr:rowOff>0</xdr:rowOff>
    </xdr:to>
    <xdr:pic>
      <xdr:nvPicPr>
        <xdr:cNvPr id="9218" name="Picture 4" descr="Escudo">
          <a:extLst>
            <a:ext uri="{FF2B5EF4-FFF2-40B4-BE49-F238E27FC236}">
              <a16:creationId xmlns:a16="http://schemas.microsoft.com/office/drawing/2014/main" id="{00000000-0008-0000-0300-0000022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562725" y="184668"/>
          <a:ext cx="523875" cy="577332"/>
        </a:xfrm>
        <a:prstGeom prst="rect">
          <a:avLst/>
        </a:prstGeom>
        <a:noFill/>
        <a:ln w="9525">
          <a:noFill/>
          <a:miter lim="800000"/>
          <a:headEnd/>
          <a:tailEnd/>
        </a:ln>
      </xdr:spPr>
    </xdr:pic>
    <xdr:clientData/>
  </xdr:twoCellAnchor>
  <xdr:twoCellAnchor>
    <xdr:from>
      <xdr:col>1</xdr:col>
      <xdr:colOff>457200</xdr:colOff>
      <xdr:row>91</xdr:row>
      <xdr:rowOff>85724</xdr:rowOff>
    </xdr:from>
    <xdr:to>
      <xdr:col>3</xdr:col>
      <xdr:colOff>800100</xdr:colOff>
      <xdr:row>106</xdr:row>
      <xdr:rowOff>85724</xdr:rowOff>
    </xdr:to>
    <xdr:graphicFrame macro="">
      <xdr:nvGraphicFramePr>
        <xdr:cNvPr id="9219" name="Chart 6">
          <a:extLst>
            <a:ext uri="{FF2B5EF4-FFF2-40B4-BE49-F238E27FC236}">
              <a16:creationId xmlns:a16="http://schemas.microsoft.com/office/drawing/2014/main" id="{00000000-0008-0000-0300-000003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121228</xdr:colOff>
      <xdr:row>0</xdr:row>
      <xdr:rowOff>103909</xdr:rowOff>
    </xdr:from>
    <xdr:to>
      <xdr:col>5</xdr:col>
      <xdr:colOff>645103</xdr:colOff>
      <xdr:row>4</xdr:row>
      <xdr:rowOff>23150</xdr:rowOff>
    </xdr:to>
    <xdr:pic>
      <xdr:nvPicPr>
        <xdr:cNvPr id="2" name="Picture 4" descr="Escud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187046" y="103909"/>
          <a:ext cx="523875" cy="57733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1257300</xdr:colOff>
      <xdr:row>112</xdr:row>
      <xdr:rowOff>123826</xdr:rowOff>
    </xdr:from>
    <xdr:to>
      <xdr:col>3</xdr:col>
      <xdr:colOff>962025</xdr:colOff>
      <xdr:row>133</xdr:row>
      <xdr:rowOff>1</xdr:rowOff>
    </xdr:to>
    <xdr:graphicFrame macro="">
      <xdr:nvGraphicFramePr>
        <xdr:cNvPr id="13316" name="Chart 4">
          <a:extLst>
            <a:ext uri="{FF2B5EF4-FFF2-40B4-BE49-F238E27FC236}">
              <a16:creationId xmlns:a16="http://schemas.microsoft.com/office/drawing/2014/main" id="{00000000-0008-0000-0500-000004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400917</xdr:colOff>
      <xdr:row>0</xdr:row>
      <xdr:rowOff>95250</xdr:rowOff>
    </xdr:from>
    <xdr:to>
      <xdr:col>5</xdr:col>
      <xdr:colOff>952501</xdr:colOff>
      <xdr:row>4</xdr:row>
      <xdr:rowOff>19050</xdr:rowOff>
    </xdr:to>
    <xdr:pic>
      <xdr:nvPicPr>
        <xdr:cNvPr id="13317" name="Picture 5" descr="Escudo">
          <a:extLst>
            <a:ext uri="{FF2B5EF4-FFF2-40B4-BE49-F238E27FC236}">
              <a16:creationId xmlns:a16="http://schemas.microsoft.com/office/drawing/2014/main" id="{00000000-0008-0000-0500-0000053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725767" y="95250"/>
          <a:ext cx="551584" cy="495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333375</xdr:colOff>
      <xdr:row>1</xdr:row>
      <xdr:rowOff>38100</xdr:rowOff>
    </xdr:from>
    <xdr:to>
      <xdr:col>25</xdr:col>
      <xdr:colOff>847725</xdr:colOff>
      <xdr:row>3</xdr:row>
      <xdr:rowOff>114300</xdr:rowOff>
    </xdr:to>
    <xdr:pic>
      <xdr:nvPicPr>
        <xdr:cNvPr id="3" name="Picture 2" descr="Escudo">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479875" y="276225"/>
          <a:ext cx="514350" cy="552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view="pageBreakPreview" zoomScaleNormal="100" zoomScaleSheetLayoutView="100" workbookViewId="0">
      <selection activeCell="B6" sqref="B6:D6"/>
    </sheetView>
  </sheetViews>
  <sheetFormatPr baseColWidth="10" defaultColWidth="11.42578125" defaultRowHeight="12.75"/>
  <cols>
    <col min="1" max="1" width="6.42578125" style="241" customWidth="1"/>
    <col min="2" max="2" width="63.85546875" style="241" customWidth="1"/>
    <col min="3" max="3" width="22.140625" style="242" customWidth="1"/>
    <col min="4" max="4" width="28.85546875" style="241" customWidth="1"/>
    <col min="5" max="5" width="16.5703125" style="241" bestFit="1" customWidth="1"/>
    <col min="6" max="6" width="17.5703125" style="241" bestFit="1" customWidth="1"/>
    <col min="7" max="7" width="17.42578125" style="241" bestFit="1" customWidth="1"/>
    <col min="8" max="8" width="16" style="241" customWidth="1"/>
    <col min="9" max="9" width="23.85546875" style="241" bestFit="1" customWidth="1"/>
    <col min="10" max="16384" width="11.42578125" style="241"/>
  </cols>
  <sheetData>
    <row r="1" spans="2:9">
      <c r="C1" s="232"/>
    </row>
    <row r="2" spans="2:9">
      <c r="B2" s="112" t="s">
        <v>60</v>
      </c>
      <c r="C2" s="233"/>
    </row>
    <row r="3" spans="2:9">
      <c r="B3" s="112" t="s">
        <v>61</v>
      </c>
    </row>
    <row r="4" spans="2:9">
      <c r="B4" s="112" t="s">
        <v>62</v>
      </c>
    </row>
    <row r="5" spans="2:9" ht="13.5" thickBot="1"/>
    <row r="6" spans="2:9" ht="14.25" thickTop="1" thickBot="1">
      <c r="B6" s="291" t="s">
        <v>319</v>
      </c>
      <c r="C6" s="292"/>
      <c r="D6" s="293"/>
      <c r="F6" s="243"/>
    </row>
    <row r="7" spans="2:9" ht="14.25" thickTop="1" thickBot="1"/>
    <row r="8" spans="2:9" ht="14.25" thickTop="1" thickBot="1">
      <c r="B8" s="244" t="s">
        <v>0</v>
      </c>
      <c r="C8" s="245" t="s">
        <v>1</v>
      </c>
      <c r="D8" s="245" t="s">
        <v>2</v>
      </c>
    </row>
    <row r="9" spans="2:9" ht="13.5" thickTop="1">
      <c r="B9" s="1" t="s">
        <v>3</v>
      </c>
      <c r="C9" s="246" t="s">
        <v>11</v>
      </c>
      <c r="D9" s="247">
        <v>528163</v>
      </c>
      <c r="F9" s="248"/>
    </row>
    <row r="10" spans="2:9">
      <c r="B10" s="1" t="s">
        <v>6</v>
      </c>
      <c r="C10" s="246" t="s">
        <v>11</v>
      </c>
      <c r="D10" s="247">
        <v>8981410</v>
      </c>
      <c r="F10" s="248"/>
      <c r="I10" s="249"/>
    </row>
    <row r="11" spans="2:9">
      <c r="B11" s="1" t="s">
        <v>7</v>
      </c>
      <c r="C11" s="246" t="s">
        <v>11</v>
      </c>
      <c r="D11" s="247">
        <v>898625.58237808698</v>
      </c>
      <c r="F11" s="248"/>
    </row>
    <row r="12" spans="2:9">
      <c r="B12" s="1" t="s">
        <v>9</v>
      </c>
      <c r="C12" s="246" t="s">
        <v>11</v>
      </c>
      <c r="D12" s="247">
        <v>59946</v>
      </c>
      <c r="F12" s="248"/>
    </row>
    <row r="13" spans="2:9">
      <c r="B13" s="1" t="s">
        <v>193</v>
      </c>
      <c r="C13" s="246" t="s">
        <v>11</v>
      </c>
      <c r="D13" s="247">
        <v>1429380684.5298278</v>
      </c>
      <c r="F13" s="248"/>
    </row>
    <row r="14" spans="2:9">
      <c r="B14" s="1" t="s">
        <v>211</v>
      </c>
      <c r="C14" s="246" t="s">
        <v>11</v>
      </c>
      <c r="D14" s="247">
        <v>661265900.50785756</v>
      </c>
      <c r="F14" s="248"/>
    </row>
    <row r="15" spans="2:9">
      <c r="B15" s="1" t="s">
        <v>224</v>
      </c>
      <c r="C15" s="246" t="s">
        <v>11</v>
      </c>
      <c r="D15" s="247">
        <v>0</v>
      </c>
      <c r="F15" s="248"/>
    </row>
    <row r="16" spans="2:9">
      <c r="B16" s="1" t="s">
        <v>266</v>
      </c>
      <c r="C16" s="250" t="s">
        <v>11</v>
      </c>
      <c r="D16" s="247">
        <v>19206074.869999997</v>
      </c>
      <c r="F16" s="248"/>
    </row>
    <row r="17" spans="2:6" ht="13.5" thickBot="1">
      <c r="B17" s="205" t="s">
        <v>273</v>
      </c>
      <c r="C17" s="250" t="s">
        <v>11</v>
      </c>
      <c r="D17" s="251">
        <v>9000000000</v>
      </c>
      <c r="F17" s="248"/>
    </row>
    <row r="18" spans="2:6" ht="14.25" thickTop="1" thickBot="1">
      <c r="B18" s="244" t="s">
        <v>11</v>
      </c>
      <c r="C18" s="245"/>
      <c r="D18" s="252">
        <v>11120320804.490063</v>
      </c>
    </row>
    <row r="19" spans="2:6" ht="13.5" thickTop="1">
      <c r="B19" s="1" t="s">
        <v>170</v>
      </c>
      <c r="C19" s="246" t="s">
        <v>16</v>
      </c>
      <c r="D19" s="247">
        <v>0</v>
      </c>
      <c r="F19" s="248"/>
    </row>
    <row r="20" spans="2:6">
      <c r="B20" s="1" t="s">
        <v>121</v>
      </c>
      <c r="C20" s="246" t="s">
        <v>16</v>
      </c>
      <c r="D20" s="247">
        <v>0</v>
      </c>
      <c r="F20" s="248"/>
    </row>
    <row r="21" spans="2:6">
      <c r="B21" s="1" t="s">
        <v>122</v>
      </c>
      <c r="C21" s="246" t="s">
        <v>16</v>
      </c>
      <c r="D21" s="247">
        <v>0</v>
      </c>
      <c r="F21" s="248"/>
    </row>
    <row r="22" spans="2:6">
      <c r="B22" s="1" t="s">
        <v>174</v>
      </c>
      <c r="C22" s="246" t="s">
        <v>16</v>
      </c>
      <c r="D22" s="247">
        <v>0</v>
      </c>
      <c r="F22" s="248"/>
    </row>
    <row r="23" spans="2:6">
      <c r="B23" s="1" t="s">
        <v>150</v>
      </c>
      <c r="C23" s="246" t="s">
        <v>16</v>
      </c>
      <c r="D23" s="247">
        <v>0</v>
      </c>
      <c r="F23" s="248"/>
    </row>
    <row r="24" spans="2:6">
      <c r="B24" s="1" t="s">
        <v>151</v>
      </c>
      <c r="C24" s="246" t="s">
        <v>16</v>
      </c>
      <c r="D24" s="247">
        <v>0</v>
      </c>
      <c r="F24" s="248"/>
    </row>
    <row r="25" spans="2:6">
      <c r="B25" s="1" t="s">
        <v>156</v>
      </c>
      <c r="C25" s="246" t="s">
        <v>16</v>
      </c>
      <c r="D25" s="247">
        <v>0</v>
      </c>
      <c r="F25" s="248"/>
    </row>
    <row r="26" spans="2:6">
      <c r="B26" s="1" t="s">
        <v>160</v>
      </c>
      <c r="C26" s="246" t="s">
        <v>16</v>
      </c>
      <c r="D26" s="247">
        <v>0</v>
      </c>
      <c r="F26" s="248"/>
    </row>
    <row r="27" spans="2:6">
      <c r="B27" s="1" t="s">
        <v>161</v>
      </c>
      <c r="C27" s="246" t="s">
        <v>16</v>
      </c>
      <c r="D27" s="247">
        <v>0</v>
      </c>
      <c r="F27" s="248"/>
    </row>
    <row r="28" spans="2:6">
      <c r="B28" s="1" t="s">
        <v>157</v>
      </c>
      <c r="C28" s="246" t="s">
        <v>16</v>
      </c>
      <c r="D28" s="247">
        <v>0</v>
      </c>
      <c r="F28" s="248"/>
    </row>
    <row r="29" spans="2:6">
      <c r="B29" s="1" t="s">
        <v>175</v>
      </c>
      <c r="C29" s="246" t="s">
        <v>16</v>
      </c>
      <c r="D29" s="247">
        <v>0</v>
      </c>
      <c r="F29" s="248"/>
    </row>
    <row r="30" spans="2:6">
      <c r="B30" s="1" t="s">
        <v>213</v>
      </c>
      <c r="C30" s="246" t="s">
        <v>16</v>
      </c>
      <c r="D30" s="247">
        <v>991767254.05999994</v>
      </c>
      <c r="F30" s="248"/>
    </row>
    <row r="31" spans="2:6">
      <c r="B31" s="1" t="s">
        <v>214</v>
      </c>
      <c r="C31" s="246" t="s">
        <v>16</v>
      </c>
      <c r="D31" s="247">
        <v>597542264.52999997</v>
      </c>
      <c r="F31" s="248"/>
    </row>
    <row r="32" spans="2:6">
      <c r="B32" s="1" t="s">
        <v>215</v>
      </c>
      <c r="C32" s="246" t="s">
        <v>16</v>
      </c>
      <c r="D32" s="247">
        <v>510349727.05000001</v>
      </c>
      <c r="F32" s="248"/>
    </row>
    <row r="33" spans="1:6">
      <c r="B33" s="1" t="s">
        <v>216</v>
      </c>
      <c r="C33" s="246" t="s">
        <v>16</v>
      </c>
      <c r="D33" s="247">
        <v>870481481.50999999</v>
      </c>
      <c r="F33" s="248"/>
    </row>
    <row r="34" spans="1:6">
      <c r="B34" s="1" t="s">
        <v>217</v>
      </c>
      <c r="C34" s="246" t="s">
        <v>16</v>
      </c>
      <c r="D34" s="247">
        <v>480831778.38999999</v>
      </c>
      <c r="F34" s="248"/>
    </row>
    <row r="35" spans="1:6">
      <c r="B35" s="1" t="s">
        <v>240</v>
      </c>
      <c r="C35" s="246" t="s">
        <v>16</v>
      </c>
      <c r="D35" s="247">
        <v>765251061.42999995</v>
      </c>
      <c r="F35" s="248"/>
    </row>
    <row r="36" spans="1:6">
      <c r="B36" s="1" t="s">
        <v>244</v>
      </c>
      <c r="C36" s="246" t="s">
        <v>16</v>
      </c>
      <c r="D36" s="247">
        <v>168170356.11000001</v>
      </c>
      <c r="F36" s="248"/>
    </row>
    <row r="37" spans="1:6">
      <c r="B37" s="1" t="s">
        <v>245</v>
      </c>
      <c r="C37" s="246" t="s">
        <v>16</v>
      </c>
      <c r="D37" s="247">
        <v>136686094.59</v>
      </c>
      <c r="F37" s="248"/>
    </row>
    <row r="38" spans="1:6">
      <c r="B38" s="1" t="s">
        <v>246</v>
      </c>
      <c r="C38" s="246" t="s">
        <v>16</v>
      </c>
      <c r="D38" s="247">
        <v>248540641.06</v>
      </c>
      <c r="F38" s="248"/>
    </row>
    <row r="39" spans="1:6">
      <c r="B39" s="1" t="s">
        <v>247</v>
      </c>
      <c r="C39" s="246" t="s">
        <v>16</v>
      </c>
      <c r="D39" s="247">
        <v>184277098.69999999</v>
      </c>
      <c r="F39" s="248"/>
    </row>
    <row r="40" spans="1:6" ht="13.5" thickBot="1">
      <c r="B40" s="1" t="s">
        <v>248</v>
      </c>
      <c r="C40" s="246" t="s">
        <v>16</v>
      </c>
      <c r="D40" s="247">
        <v>541052786.78999996</v>
      </c>
      <c r="F40" s="248"/>
    </row>
    <row r="41" spans="1:6" ht="14.25" thickTop="1" thickBot="1">
      <c r="B41" s="244" t="s">
        <v>22</v>
      </c>
      <c r="C41" s="245"/>
      <c r="D41" s="252">
        <v>5494950544.2199993</v>
      </c>
    </row>
    <row r="42" spans="1:6" ht="14.25" thickTop="1" thickBot="1">
      <c r="B42" s="206" t="s">
        <v>274</v>
      </c>
      <c r="C42" s="250" t="s">
        <v>11</v>
      </c>
      <c r="D42" s="253">
        <v>5725330085.4655046</v>
      </c>
      <c r="F42" s="248"/>
    </row>
    <row r="43" spans="1:6" ht="14.25" thickTop="1" thickBot="1">
      <c r="B43" s="244" t="s">
        <v>279</v>
      </c>
      <c r="C43" s="254"/>
      <c r="D43" s="252">
        <v>5725330085.4655046</v>
      </c>
    </row>
    <row r="44" spans="1:6" ht="13.5" thickTop="1">
      <c r="B44" s="1" t="s">
        <v>13</v>
      </c>
      <c r="C44" s="246" t="s">
        <v>14</v>
      </c>
      <c r="D44" s="247">
        <v>27726846.84</v>
      </c>
      <c r="F44" s="248"/>
    </row>
    <row r="45" spans="1:6">
      <c r="A45" s="255"/>
      <c r="B45" s="1" t="s">
        <v>17</v>
      </c>
      <c r="C45" s="246" t="s">
        <v>14</v>
      </c>
      <c r="D45" s="247">
        <v>978372864</v>
      </c>
      <c r="F45" s="248"/>
    </row>
    <row r="46" spans="1:6">
      <c r="B46" s="1" t="s">
        <v>18</v>
      </c>
      <c r="C46" s="246" t="s">
        <v>14</v>
      </c>
      <c r="D46" s="247">
        <v>66744490.68</v>
      </c>
      <c r="F46" s="248"/>
    </row>
    <row r="47" spans="1:6">
      <c r="B47" s="1" t="s">
        <v>19</v>
      </c>
      <c r="C47" s="246" t="s">
        <v>14</v>
      </c>
      <c r="D47" s="247">
        <v>1571440013.28</v>
      </c>
      <c r="F47" s="248"/>
    </row>
    <row r="48" spans="1:6">
      <c r="B48" s="1" t="s">
        <v>20</v>
      </c>
      <c r="C48" s="246" t="s">
        <v>14</v>
      </c>
      <c r="D48" s="247">
        <v>898381069.91999996</v>
      </c>
      <c r="F48" s="248"/>
    </row>
    <row r="49" spans="2:6">
      <c r="B49" s="1" t="s">
        <v>26</v>
      </c>
      <c r="C49" s="246" t="s">
        <v>14</v>
      </c>
      <c r="D49" s="247">
        <v>0</v>
      </c>
      <c r="F49" s="248"/>
    </row>
    <row r="50" spans="2:6">
      <c r="B50" s="1" t="s">
        <v>27</v>
      </c>
      <c r="C50" s="246" t="s">
        <v>14</v>
      </c>
      <c r="D50" s="247">
        <v>385851172.24107033</v>
      </c>
      <c r="F50" s="248"/>
    </row>
    <row r="51" spans="2:6">
      <c r="B51" s="1" t="s">
        <v>28</v>
      </c>
      <c r="C51" s="246" t="s">
        <v>14</v>
      </c>
      <c r="D51" s="247">
        <v>20072862.172800001</v>
      </c>
      <c r="F51" s="248"/>
    </row>
    <row r="52" spans="2:6">
      <c r="B52" s="1" t="s">
        <v>31</v>
      </c>
      <c r="C52" s="246" t="s">
        <v>14</v>
      </c>
      <c r="D52" s="247">
        <v>0</v>
      </c>
      <c r="F52" s="248"/>
    </row>
    <row r="53" spans="2:6">
      <c r="B53" s="1" t="s">
        <v>257</v>
      </c>
      <c r="C53" s="246" t="s">
        <v>14</v>
      </c>
      <c r="D53" s="247">
        <v>60694462.541409798</v>
      </c>
      <c r="F53" s="248"/>
    </row>
    <row r="54" spans="2:6">
      <c r="B54" s="1" t="s">
        <v>33</v>
      </c>
      <c r="C54" s="246" t="s">
        <v>14</v>
      </c>
      <c r="D54" s="247">
        <v>8976409316.2619991</v>
      </c>
      <c r="F54" s="248"/>
    </row>
    <row r="55" spans="2:6">
      <c r="B55" s="206" t="s">
        <v>272</v>
      </c>
      <c r="C55" s="250" t="s">
        <v>14</v>
      </c>
      <c r="D55" s="253">
        <v>339619856.3064</v>
      </c>
      <c r="F55" s="248"/>
    </row>
    <row r="56" spans="2:6">
      <c r="B56" s="206" t="s">
        <v>311</v>
      </c>
      <c r="C56" s="250" t="s">
        <v>14</v>
      </c>
      <c r="D56" s="253">
        <v>94825288.673999995</v>
      </c>
      <c r="F56" s="248"/>
    </row>
    <row r="57" spans="2:6">
      <c r="B57" s="1" t="s">
        <v>186</v>
      </c>
      <c r="C57" s="246" t="s">
        <v>14</v>
      </c>
      <c r="D57" s="247">
        <v>1073403035.3165408</v>
      </c>
      <c r="F57" s="248"/>
    </row>
    <row r="58" spans="2:6">
      <c r="B58" s="2" t="s">
        <v>34</v>
      </c>
      <c r="C58" s="246" t="s">
        <v>14</v>
      </c>
      <c r="D58" s="247">
        <v>6060306.176357788</v>
      </c>
      <c r="F58" s="248"/>
    </row>
    <row r="59" spans="2:6">
      <c r="B59" s="1" t="s">
        <v>35</v>
      </c>
      <c r="C59" s="246" t="s">
        <v>14</v>
      </c>
      <c r="D59" s="247">
        <v>2842620964.9463854</v>
      </c>
      <c r="F59" s="248"/>
    </row>
    <row r="60" spans="2:6">
      <c r="B60" s="206" t="s">
        <v>283</v>
      </c>
      <c r="C60" s="250" t="s">
        <v>14</v>
      </c>
      <c r="D60" s="253">
        <v>100242321.3936</v>
      </c>
      <c r="F60" s="248"/>
    </row>
    <row r="61" spans="2:6">
      <c r="B61" s="1" t="s">
        <v>36</v>
      </c>
      <c r="C61" s="246" t="s">
        <v>14</v>
      </c>
      <c r="D61" s="247">
        <v>11468124.238452112</v>
      </c>
      <c r="F61" s="248"/>
    </row>
    <row r="62" spans="2:6">
      <c r="B62" s="1" t="s">
        <v>301</v>
      </c>
      <c r="C62" s="246" t="s">
        <v>14</v>
      </c>
      <c r="D62" s="247">
        <v>62657587.141199999</v>
      </c>
      <c r="F62" s="248"/>
    </row>
    <row r="63" spans="2:6">
      <c r="B63" s="1" t="s">
        <v>191</v>
      </c>
      <c r="C63" s="246" t="s">
        <v>14</v>
      </c>
      <c r="D63" s="247">
        <v>3800440000.8864002</v>
      </c>
      <c r="F63" s="248"/>
    </row>
    <row r="64" spans="2:6">
      <c r="B64" s="1" t="s">
        <v>201</v>
      </c>
      <c r="C64" s="256" t="s">
        <v>14</v>
      </c>
      <c r="D64" s="247">
        <v>8415370800</v>
      </c>
      <c r="F64" s="248"/>
    </row>
    <row r="65" spans="2:6">
      <c r="B65" s="1" t="s">
        <v>208</v>
      </c>
      <c r="C65" s="256" t="s">
        <v>14</v>
      </c>
      <c r="D65" s="247">
        <v>9141581700</v>
      </c>
      <c r="F65" s="248"/>
    </row>
    <row r="66" spans="2:6">
      <c r="B66" s="206" t="s">
        <v>288</v>
      </c>
      <c r="C66" s="250" t="s">
        <v>14</v>
      </c>
      <c r="D66" s="253">
        <v>72005661834.824844</v>
      </c>
      <c r="F66" s="248"/>
    </row>
    <row r="67" spans="2:6">
      <c r="B67" s="206" t="s">
        <v>289</v>
      </c>
      <c r="C67" s="250" t="s">
        <v>14</v>
      </c>
      <c r="D67" s="253">
        <v>51466195823.760002</v>
      </c>
      <c r="F67" s="248"/>
    </row>
    <row r="68" spans="2:6">
      <c r="B68" s="206" t="s">
        <v>290</v>
      </c>
      <c r="C68" s="250" t="s">
        <v>14</v>
      </c>
      <c r="D68" s="253">
        <v>45494881650</v>
      </c>
      <c r="F68" s="248"/>
    </row>
    <row r="69" spans="2:6">
      <c r="B69" s="1" t="s">
        <v>196</v>
      </c>
      <c r="C69" s="246" t="s">
        <v>14</v>
      </c>
      <c r="D69" s="247">
        <v>18697500000</v>
      </c>
      <c r="F69" s="248"/>
    </row>
    <row r="70" spans="2:6" ht="13.5" thickBot="1">
      <c r="B70" s="205" t="s">
        <v>255</v>
      </c>
      <c r="C70" s="250" t="s">
        <v>14</v>
      </c>
      <c r="D70" s="253">
        <v>1578004395.4008</v>
      </c>
      <c r="F70" s="248"/>
    </row>
    <row r="71" spans="2:6" ht="14.25" thickTop="1" thickBot="1">
      <c r="B71" s="244" t="s">
        <v>118</v>
      </c>
      <c r="C71" s="245"/>
      <c r="D71" s="257">
        <v>228116226787.00226</v>
      </c>
    </row>
    <row r="72" spans="2:6" ht="13.5" thickTop="1">
      <c r="B72" s="206" t="s">
        <v>226</v>
      </c>
      <c r="C72" s="250" t="s">
        <v>38</v>
      </c>
      <c r="D72" s="253">
        <v>6389774512.3153324</v>
      </c>
      <c r="F72" s="248"/>
    </row>
    <row r="73" spans="2:6">
      <c r="B73" s="206" t="s">
        <v>227</v>
      </c>
      <c r="C73" s="250" t="s">
        <v>38</v>
      </c>
      <c r="D73" s="253">
        <v>1031911450.264529</v>
      </c>
      <c r="F73" s="248"/>
    </row>
    <row r="74" spans="2:6">
      <c r="B74" s="206" t="s">
        <v>268</v>
      </c>
      <c r="C74" s="250" t="s">
        <v>38</v>
      </c>
      <c r="D74" s="253">
        <v>4700819305.2859116</v>
      </c>
      <c r="F74" s="248"/>
    </row>
    <row r="75" spans="2:6">
      <c r="B75" s="206" t="s">
        <v>228</v>
      </c>
      <c r="C75" s="250" t="s">
        <v>38</v>
      </c>
      <c r="D75" s="253">
        <v>1223442817.085741</v>
      </c>
      <c r="F75" s="248"/>
    </row>
    <row r="76" spans="2:6" ht="13.5" thickBot="1">
      <c r="B76" s="206" t="s">
        <v>229</v>
      </c>
      <c r="C76" s="250" t="s">
        <v>38</v>
      </c>
      <c r="D76" s="253">
        <v>1150457012.292665</v>
      </c>
      <c r="F76" s="248"/>
    </row>
    <row r="77" spans="2:6" ht="14.25" thickTop="1" thickBot="1">
      <c r="B77" s="244" t="s">
        <v>38</v>
      </c>
      <c r="C77" s="245"/>
      <c r="D77" s="252">
        <v>14496405097.244179</v>
      </c>
    </row>
    <row r="78" spans="2:6" ht="14.25" thickTop="1" thickBot="1">
      <c r="B78" s="206" t="s">
        <v>259</v>
      </c>
      <c r="C78" s="250" t="s">
        <v>260</v>
      </c>
      <c r="D78" s="253">
        <v>816469372.32002604</v>
      </c>
      <c r="F78" s="248"/>
    </row>
    <row r="79" spans="2:6" ht="14.25" thickTop="1" thickBot="1">
      <c r="B79" s="244" t="s">
        <v>258</v>
      </c>
      <c r="C79" s="245"/>
      <c r="D79" s="252">
        <v>816469372.32002604</v>
      </c>
    </row>
    <row r="80" spans="2:6" ht="14.25" thickTop="1" thickBot="1">
      <c r="D80" s="252">
        <v>265769702690.74203</v>
      </c>
      <c r="F80" s="258"/>
    </row>
    <row r="81" spans="1:6" ht="14.25" thickTop="1" thickBot="1">
      <c r="D81" s="259"/>
    </row>
    <row r="82" spans="1:6" ht="14.25" thickTop="1" thickBot="1">
      <c r="B82" s="244" t="s">
        <v>1</v>
      </c>
      <c r="C82" s="245" t="s">
        <v>2</v>
      </c>
      <c r="D82" s="245" t="s">
        <v>29</v>
      </c>
    </row>
    <row r="83" spans="1:6" ht="13.5" thickTop="1">
      <c r="B83" s="260" t="s">
        <v>11</v>
      </c>
      <c r="C83" s="261">
        <v>11120320804.490063</v>
      </c>
      <c r="D83" s="262">
        <v>4.1841943200839629E-2</v>
      </c>
      <c r="F83" s="263"/>
    </row>
    <row r="84" spans="1:6">
      <c r="B84" s="264" t="s">
        <v>16</v>
      </c>
      <c r="C84" s="265">
        <v>5494950544.2199993</v>
      </c>
      <c r="D84" s="266">
        <v>2.067560932863027E-2</v>
      </c>
      <c r="F84" s="263"/>
    </row>
    <row r="85" spans="1:6">
      <c r="B85" s="264" t="s">
        <v>280</v>
      </c>
      <c r="C85" s="265">
        <v>5725330085.4655046</v>
      </c>
      <c r="D85" s="266">
        <v>2.1542448320859501E-2</v>
      </c>
      <c r="F85" s="263"/>
    </row>
    <row r="86" spans="1:6">
      <c r="B86" s="264" t="s">
        <v>14</v>
      </c>
      <c r="C86" s="265">
        <v>228116226787.00226</v>
      </c>
      <c r="D86" s="266">
        <v>0.85832291821632301</v>
      </c>
      <c r="F86" s="263"/>
    </row>
    <row r="87" spans="1:6">
      <c r="B87" s="264" t="s">
        <v>39</v>
      </c>
      <c r="C87" s="265">
        <v>14496405097.244179</v>
      </c>
      <c r="D87" s="266">
        <v>5.4544987447695086E-2</v>
      </c>
    </row>
    <row r="88" spans="1:6" ht="13.5" thickBot="1">
      <c r="B88" s="267" t="s">
        <v>258</v>
      </c>
      <c r="C88" s="268">
        <v>816469372.32002604</v>
      </c>
      <c r="D88" s="266">
        <v>3.0720934856524841E-3</v>
      </c>
    </row>
    <row r="89" spans="1:6" ht="14.25" thickTop="1" thickBot="1">
      <c r="B89" s="269" t="s">
        <v>30</v>
      </c>
      <c r="C89" s="270">
        <v>265769702690.74203</v>
      </c>
      <c r="D89" s="271">
        <v>1</v>
      </c>
      <c r="E89" s="272"/>
      <c r="F89" s="273"/>
    </row>
    <row r="90" spans="1:6" ht="13.5" thickTop="1">
      <c r="B90" s="160"/>
      <c r="C90" s="274"/>
      <c r="D90" s="275"/>
      <c r="E90" s="272"/>
    </row>
    <row r="91" spans="1:6">
      <c r="A91" s="276"/>
      <c r="B91" s="160"/>
      <c r="C91" s="277"/>
      <c r="D91" s="278"/>
    </row>
    <row r="92" spans="1:6">
      <c r="A92" s="276"/>
      <c r="B92" s="279"/>
      <c r="C92" s="161"/>
      <c r="D92" s="278"/>
    </row>
    <row r="93" spans="1:6">
      <c r="A93" s="276"/>
      <c r="B93" s="160"/>
      <c r="C93" s="277"/>
      <c r="D93" s="280"/>
    </row>
    <row r="94" spans="1:6">
      <c r="A94" s="276"/>
      <c r="B94" s="160"/>
      <c r="C94" s="161"/>
      <c r="D94" s="280"/>
    </row>
    <row r="95" spans="1:6">
      <c r="A95" s="276"/>
      <c r="B95" s="160"/>
      <c r="C95" s="161"/>
      <c r="D95" s="276"/>
    </row>
    <row r="96" spans="1:6">
      <c r="B96" s="160"/>
      <c r="C96" s="281"/>
    </row>
    <row r="97" spans="2:4">
      <c r="B97" s="160"/>
      <c r="C97" s="281"/>
    </row>
    <row r="98" spans="2:4">
      <c r="B98" s="160"/>
      <c r="C98" s="281"/>
    </row>
    <row r="99" spans="2:4">
      <c r="B99" s="160"/>
      <c r="C99" s="281"/>
    </row>
    <row r="100" spans="2:4">
      <c r="B100" s="160"/>
      <c r="C100" s="281"/>
    </row>
    <row r="101" spans="2:4">
      <c r="B101" s="160"/>
      <c r="C101" s="281"/>
    </row>
    <row r="102" spans="2:4">
      <c r="B102" s="160"/>
      <c r="C102" s="281"/>
    </row>
    <row r="103" spans="2:4">
      <c r="B103" s="160"/>
      <c r="C103" s="281"/>
    </row>
    <row r="104" spans="2:4">
      <c r="B104" s="160"/>
      <c r="C104" s="281"/>
    </row>
    <row r="106" spans="2:4">
      <c r="B106" s="243"/>
    </row>
    <row r="108" spans="2:4">
      <c r="B108" s="294" t="s">
        <v>331</v>
      </c>
      <c r="C108" s="294"/>
      <c r="D108" s="294"/>
    </row>
    <row r="109" spans="2:4">
      <c r="B109" s="294"/>
      <c r="C109" s="294"/>
      <c r="D109" s="294"/>
    </row>
    <row r="115" spans="2:3" hidden="1"/>
    <row r="116" spans="2:3" hidden="1">
      <c r="B116" s="282" t="s">
        <v>162</v>
      </c>
      <c r="C116" s="283" t="s">
        <v>163</v>
      </c>
    </row>
    <row r="117" spans="2:3" hidden="1">
      <c r="B117" s="284" t="s">
        <v>164</v>
      </c>
      <c r="C117" s="285">
        <v>7737988566.7989292</v>
      </c>
    </row>
    <row r="118" spans="2:3" hidden="1">
      <c r="B118" s="286" t="s">
        <v>165</v>
      </c>
      <c r="C118" s="287">
        <v>7228124189.3670053</v>
      </c>
    </row>
    <row r="119" spans="2:3" hidden="1">
      <c r="B119" s="288" t="s">
        <v>172</v>
      </c>
      <c r="C119" s="289">
        <v>14966112756.165936</v>
      </c>
    </row>
    <row r="120" spans="2:3" hidden="1"/>
    <row r="121" spans="2:3" hidden="1">
      <c r="B121" s="241" t="s">
        <v>166</v>
      </c>
      <c r="C121" s="242">
        <v>250803589934.57611</v>
      </c>
    </row>
    <row r="122" spans="2:3" hidden="1"/>
    <row r="123" spans="2:3" hidden="1"/>
    <row r="124" spans="2:3" hidden="1"/>
    <row r="125" spans="2:3" hidden="1"/>
    <row r="126" spans="2:3" hidden="1"/>
    <row r="127" spans="2:3" hidden="1"/>
    <row r="128" spans="2:3" hidden="1"/>
    <row r="129" spans="3:3" hidden="1">
      <c r="C129" s="241"/>
    </row>
    <row r="130" spans="3:3" hidden="1">
      <c r="C130" s="241"/>
    </row>
  </sheetData>
  <mergeCells count="2">
    <mergeCell ref="B6:D6"/>
    <mergeCell ref="B108:D109"/>
  </mergeCells>
  <phoneticPr fontId="0" type="noConversion"/>
  <printOptions horizontalCentered="1"/>
  <pageMargins left="0.70866141732283472" right="0.74803149606299213" top="0.43307086614173229" bottom="0.59055118110236227" header="0" footer="0"/>
  <pageSetup paperSize="9" scale="63" orientation="portrait" horizontalDpi="300" verticalDpi="300" r:id="rId1"/>
  <headerFooter alignWithMargins="0"/>
  <rowBreaks count="1" manualBreakCount="1">
    <brk id="9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6"/>
  <sheetViews>
    <sheetView showGridLines="0" view="pageBreakPreview" zoomScale="90" zoomScaleNormal="110" zoomScaleSheetLayoutView="90" workbookViewId="0">
      <selection sqref="A1:XFD1048576"/>
    </sheetView>
  </sheetViews>
  <sheetFormatPr baseColWidth="10" defaultRowHeight="12.75"/>
  <cols>
    <col min="1" max="1" width="4.7109375" customWidth="1"/>
    <col min="2" max="2" width="56.42578125" customWidth="1"/>
    <col min="3" max="3" width="19.7109375" bestFit="1" customWidth="1"/>
    <col min="4" max="4" width="11.85546875" bestFit="1" customWidth="1"/>
    <col min="5" max="5" width="10.28515625" customWidth="1"/>
    <col min="6" max="6" width="14.7109375" customWidth="1"/>
    <col min="7" max="7" width="18.28515625" customWidth="1"/>
  </cols>
  <sheetData>
    <row r="2" spans="2:9">
      <c r="B2" s="3" t="s">
        <v>60</v>
      </c>
    </row>
    <row r="3" spans="2:9">
      <c r="B3" s="3" t="s">
        <v>61</v>
      </c>
    </row>
    <row r="4" spans="2:9">
      <c r="B4" s="3" t="s">
        <v>62</v>
      </c>
    </row>
    <row r="5" spans="2:9">
      <c r="B5" s="3"/>
    </row>
    <row r="6" spans="2:9" ht="15">
      <c r="B6" s="295" t="s">
        <v>320</v>
      </c>
      <c r="C6" s="296"/>
      <c r="D6" s="296"/>
      <c r="E6" s="296"/>
      <c r="F6" s="296"/>
    </row>
    <row r="7" spans="2:9" ht="13.5" thickBot="1"/>
    <row r="8" spans="2:9" ht="31.5" thickTop="1" thickBot="1">
      <c r="B8" s="184" t="s">
        <v>42</v>
      </c>
      <c r="C8" s="184" t="s">
        <v>2</v>
      </c>
      <c r="D8" s="184" t="s">
        <v>41</v>
      </c>
      <c r="E8" s="185" t="s">
        <v>52</v>
      </c>
      <c r="F8" s="185" t="s">
        <v>198</v>
      </c>
    </row>
    <row r="9" spans="2:9" ht="13.5" thickTop="1">
      <c r="B9" s="7" t="s">
        <v>43</v>
      </c>
      <c r="C9" s="8">
        <v>2119422178.9076853</v>
      </c>
      <c r="D9" s="9"/>
      <c r="E9" s="9"/>
      <c r="F9" s="10"/>
      <c r="H9" s="79"/>
    </row>
    <row r="10" spans="2:9">
      <c r="B10" s="11" t="s">
        <v>3</v>
      </c>
      <c r="C10" s="12">
        <v>528163</v>
      </c>
      <c r="D10" s="13">
        <v>1.9872957476066678E-6</v>
      </c>
      <c r="E10" s="202">
        <v>9.5000000000000001E-2</v>
      </c>
      <c r="F10" s="14">
        <v>1.8879309602263345E-7</v>
      </c>
      <c r="G10" s="99"/>
      <c r="H10" s="79"/>
      <c r="I10" s="79"/>
    </row>
    <row r="11" spans="2:9">
      <c r="B11" s="11" t="s">
        <v>6</v>
      </c>
      <c r="C11" s="12">
        <v>8981410</v>
      </c>
      <c r="D11" s="13">
        <v>3.3793957358830517E-5</v>
      </c>
      <c r="E11" s="202">
        <v>0.12</v>
      </c>
      <c r="F11" s="14">
        <v>4.055274883059662E-6</v>
      </c>
      <c r="G11" s="99"/>
      <c r="H11" s="79"/>
      <c r="I11" s="79"/>
    </row>
    <row r="12" spans="2:9">
      <c r="B12" s="11" t="s">
        <v>9</v>
      </c>
      <c r="C12" s="12">
        <v>59946</v>
      </c>
      <c r="D12" s="13">
        <v>2.255561841439656E-7</v>
      </c>
      <c r="E12" s="203" t="s">
        <v>56</v>
      </c>
      <c r="F12" s="14"/>
      <c r="G12" s="99"/>
      <c r="H12" s="79"/>
      <c r="I12" s="79"/>
    </row>
    <row r="13" spans="2:9">
      <c r="B13" s="11" t="s">
        <v>193</v>
      </c>
      <c r="C13" s="12">
        <v>1429380684.5298278</v>
      </c>
      <c r="D13" s="15">
        <v>5.3782679893844033E-3</v>
      </c>
      <c r="E13" s="202">
        <v>0.06</v>
      </c>
      <c r="F13" s="14">
        <v>3.2269607936306416E-4</v>
      </c>
      <c r="G13" s="99"/>
      <c r="H13" s="79"/>
      <c r="I13" s="79"/>
    </row>
    <row r="14" spans="2:9">
      <c r="B14" s="11" t="s">
        <v>211</v>
      </c>
      <c r="C14" s="12">
        <v>661265900.50785756</v>
      </c>
      <c r="D14" s="15">
        <v>2.4881161916237206E-3</v>
      </c>
      <c r="E14" s="202">
        <v>0.34</v>
      </c>
      <c r="F14" s="14">
        <v>8.4595950515206511E-4</v>
      </c>
      <c r="G14" s="99"/>
      <c r="H14" s="79"/>
      <c r="I14" s="79"/>
    </row>
    <row r="15" spans="2:9">
      <c r="B15" s="207" t="s">
        <v>224</v>
      </c>
      <c r="C15" s="208">
        <v>0</v>
      </c>
      <c r="D15" s="200">
        <v>0</v>
      </c>
      <c r="E15" s="204">
        <v>0</v>
      </c>
      <c r="F15" s="201">
        <v>0</v>
      </c>
      <c r="G15" s="99"/>
      <c r="H15" s="79"/>
      <c r="I15" s="79"/>
    </row>
    <row r="16" spans="2:9">
      <c r="B16" s="207" t="s">
        <v>266</v>
      </c>
      <c r="C16" s="208">
        <v>19206074.869999997</v>
      </c>
      <c r="D16" s="200">
        <v>7.226585527075217E-5</v>
      </c>
      <c r="E16" s="204">
        <v>0.05</v>
      </c>
      <c r="F16" s="201">
        <v>3.6132927635376087E-6</v>
      </c>
      <c r="G16" s="99"/>
      <c r="H16" s="79"/>
      <c r="I16" s="79"/>
    </row>
    <row r="17" spans="2:9">
      <c r="B17" s="199" t="s">
        <v>278</v>
      </c>
      <c r="C17" s="209">
        <v>5725330085.4655046</v>
      </c>
      <c r="D17" s="200"/>
      <c r="E17" s="204"/>
      <c r="F17" s="201"/>
      <c r="G17" s="99"/>
      <c r="H17" s="79"/>
      <c r="I17" s="79"/>
    </row>
    <row r="18" spans="2:9">
      <c r="B18" s="207" t="s">
        <v>274</v>
      </c>
      <c r="C18" s="208">
        <v>5725330085.4655046</v>
      </c>
      <c r="D18" s="200">
        <v>2.1542448320859501E-2</v>
      </c>
      <c r="E18" s="204">
        <v>0.1</v>
      </c>
      <c r="F18" s="201">
        <v>2.1542448320859501E-3</v>
      </c>
      <c r="G18" s="99"/>
      <c r="H18" s="79"/>
      <c r="I18" s="79"/>
    </row>
    <row r="19" spans="2:9">
      <c r="B19" s="199" t="s">
        <v>44</v>
      </c>
      <c r="C19" s="209">
        <v>9000898625.5823784</v>
      </c>
      <c r="D19" s="200"/>
      <c r="E19" s="204"/>
      <c r="F19" s="210"/>
      <c r="G19" s="99"/>
      <c r="H19" s="79"/>
      <c r="I19" s="79"/>
    </row>
    <row r="20" spans="2:9">
      <c r="B20" s="207" t="s">
        <v>7</v>
      </c>
      <c r="C20" s="208">
        <v>898625.58237808698</v>
      </c>
      <c r="D20" s="200">
        <v>3.3812190527366315E-6</v>
      </c>
      <c r="E20" s="204">
        <v>5.3586287912999998E-2</v>
      </c>
      <c r="F20" s="201">
        <v>1.8118697765686626E-7</v>
      </c>
      <c r="G20" s="99"/>
      <c r="H20" s="79"/>
      <c r="I20" s="79"/>
    </row>
    <row r="21" spans="2:9">
      <c r="B21" s="207" t="s">
        <v>273</v>
      </c>
      <c r="C21" s="208">
        <v>9000000000</v>
      </c>
      <c r="D21" s="200">
        <v>3.3863905136217433E-2</v>
      </c>
      <c r="E21" s="204"/>
      <c r="F21" s="201">
        <v>0</v>
      </c>
      <c r="G21" s="99"/>
      <c r="H21" s="171"/>
      <c r="I21" s="79"/>
    </row>
    <row r="22" spans="2:9">
      <c r="B22" s="199" t="s">
        <v>205</v>
      </c>
      <c r="C22" s="209">
        <v>21452217789.560398</v>
      </c>
      <c r="D22" s="200"/>
      <c r="E22" s="204"/>
      <c r="F22" s="210"/>
      <c r="G22" s="99"/>
      <c r="H22" s="79"/>
      <c r="I22" s="79"/>
    </row>
    <row r="23" spans="2:9">
      <c r="B23" s="207" t="s">
        <v>191</v>
      </c>
      <c r="C23" s="211">
        <v>3800440000.8864002</v>
      </c>
      <c r="D23" s="200">
        <v>1.4299748851767019E-2</v>
      </c>
      <c r="E23" s="204">
        <v>1.95E-2</v>
      </c>
      <c r="F23" s="201">
        <v>2.7884510260945685E-4</v>
      </c>
      <c r="G23" s="99"/>
      <c r="H23" s="79"/>
      <c r="I23" s="79"/>
    </row>
    <row r="24" spans="2:9">
      <c r="B24" s="207" t="s">
        <v>203</v>
      </c>
      <c r="C24" s="211">
        <v>5610247200</v>
      </c>
      <c r="D24" s="200">
        <v>2.1109430996836608E-2</v>
      </c>
      <c r="E24" s="204">
        <v>4.1250000000000002E-2</v>
      </c>
      <c r="F24" s="201">
        <v>8.7076402861951008E-4</v>
      </c>
      <c r="G24" s="99"/>
      <c r="H24" s="79"/>
      <c r="I24" s="79"/>
    </row>
    <row r="25" spans="2:9">
      <c r="B25" s="207" t="s">
        <v>204</v>
      </c>
      <c r="C25" s="211">
        <v>2805123600</v>
      </c>
      <c r="D25" s="200">
        <v>1.0554715498418304E-2</v>
      </c>
      <c r="E25" s="204">
        <v>3.875E-2</v>
      </c>
      <c r="F25" s="201">
        <v>4.0899522556370931E-4</v>
      </c>
      <c r="G25" s="99"/>
      <c r="H25" s="79"/>
      <c r="I25" s="79"/>
    </row>
    <row r="26" spans="2:9">
      <c r="B26" s="207" t="s">
        <v>209</v>
      </c>
      <c r="C26" s="211">
        <v>3047193900</v>
      </c>
      <c r="D26" s="200">
        <v>1.1465542795695604E-2</v>
      </c>
      <c r="E26" s="204">
        <v>4.1250000000000002E-2</v>
      </c>
      <c r="F26" s="201">
        <v>4.7295364032244369E-4</v>
      </c>
      <c r="G26" s="99"/>
      <c r="H26" s="79"/>
      <c r="I26" s="79"/>
    </row>
    <row r="27" spans="2:9">
      <c r="B27" s="207" t="s">
        <v>210</v>
      </c>
      <c r="C27" s="211">
        <v>6094387800</v>
      </c>
      <c r="D27" s="200">
        <v>2.2931085591391207E-2</v>
      </c>
      <c r="E27" s="204">
        <v>3.875E-2</v>
      </c>
      <c r="F27" s="201">
        <v>8.8857956666640924E-4</v>
      </c>
      <c r="G27" s="99"/>
      <c r="H27" s="79"/>
      <c r="I27" s="79"/>
    </row>
    <row r="28" spans="2:9">
      <c r="B28" s="207" t="s">
        <v>311</v>
      </c>
      <c r="C28" s="211">
        <v>94825288.673999995</v>
      </c>
      <c r="D28" s="200">
        <v>3.567949533523077E-4</v>
      </c>
      <c r="E28" s="204">
        <v>1.35E-2</v>
      </c>
      <c r="F28" s="201">
        <v>4.8167318702561535E-6</v>
      </c>
      <c r="G28" s="99"/>
      <c r="H28" s="79"/>
      <c r="I28" s="79"/>
    </row>
    <row r="29" spans="2:9">
      <c r="B29" s="199" t="s">
        <v>234</v>
      </c>
      <c r="C29" s="212">
        <v>12369341646.728668</v>
      </c>
      <c r="D29" s="200"/>
      <c r="E29" s="204"/>
      <c r="F29" s="201"/>
      <c r="G29" s="99"/>
      <c r="H29" s="79"/>
      <c r="I29" s="79"/>
    </row>
    <row r="30" spans="2:9">
      <c r="B30" s="207" t="s">
        <v>231</v>
      </c>
      <c r="C30" s="211">
        <v>5371279192.3251228</v>
      </c>
      <c r="D30" s="200">
        <v>2.0210276558781839E-2</v>
      </c>
      <c r="E30" s="204">
        <v>1.745E-2</v>
      </c>
      <c r="F30" s="201">
        <v>3.5266932595074313E-4</v>
      </c>
      <c r="G30" s="99"/>
      <c r="H30" s="79"/>
      <c r="I30" s="79"/>
    </row>
    <row r="31" spans="2:9">
      <c r="B31" s="207" t="s">
        <v>233</v>
      </c>
      <c r="C31" s="211">
        <v>664196955.65376699</v>
      </c>
      <c r="D31" s="200">
        <v>2.4991447442248428E-3</v>
      </c>
      <c r="E31" s="204">
        <v>2.3E-2</v>
      </c>
      <c r="F31" s="201">
        <v>5.7480329117171381E-5</v>
      </c>
      <c r="G31" s="99"/>
      <c r="H31" s="79"/>
      <c r="I31" s="79"/>
    </row>
    <row r="32" spans="2:9">
      <c r="B32" s="207" t="s">
        <v>270</v>
      </c>
      <c r="C32" s="211">
        <v>3959965669.3713727</v>
      </c>
      <c r="D32" s="200">
        <v>1.489998908558555E-2</v>
      </c>
      <c r="E32" s="204">
        <v>3.1100000000000003E-2</v>
      </c>
      <c r="F32" s="201">
        <v>4.6338966056171061E-4</v>
      </c>
      <c r="G32" s="99"/>
      <c r="H32" s="79"/>
      <c r="I32" s="79"/>
    </row>
    <row r="33" spans="2:9">
      <c r="B33" s="207" t="s">
        <v>228</v>
      </c>
      <c r="C33" s="211">
        <v>1223442817.085741</v>
      </c>
      <c r="D33" s="200">
        <v>4.6033946108197952E-3</v>
      </c>
      <c r="E33" s="204">
        <v>1.38E-2</v>
      </c>
      <c r="F33" s="201">
        <v>6.352684562931317E-5</v>
      </c>
      <c r="G33" s="99"/>
      <c r="H33" s="79"/>
      <c r="I33" s="79"/>
    </row>
    <row r="34" spans="2:9">
      <c r="B34" s="207" t="s">
        <v>229</v>
      </c>
      <c r="C34" s="211">
        <v>1150457012.292665</v>
      </c>
      <c r="D34" s="200">
        <v>4.3287741252861049E-3</v>
      </c>
      <c r="E34" s="204">
        <v>1.38E-2</v>
      </c>
      <c r="F34" s="201">
        <v>5.9737082928948248E-5</v>
      </c>
      <c r="G34" s="99"/>
      <c r="H34" s="79"/>
      <c r="I34" s="79"/>
    </row>
    <row r="35" spans="2:9">
      <c r="B35" s="199" t="s">
        <v>235</v>
      </c>
      <c r="C35" s="212">
        <v>2127063450.515511</v>
      </c>
      <c r="D35" s="200"/>
      <c r="E35" s="204"/>
      <c r="F35" s="201"/>
      <c r="G35" s="99"/>
      <c r="H35" s="79"/>
      <c r="I35" s="79"/>
    </row>
    <row r="36" spans="2:9">
      <c r="B36" s="207" t="s">
        <v>230</v>
      </c>
      <c r="C36" s="211">
        <v>1018495319.9902099</v>
      </c>
      <c r="D36" s="200">
        <v>3.8322476553144325E-3</v>
      </c>
      <c r="E36" s="204">
        <v>2.1749999999999999E-2</v>
      </c>
      <c r="F36" s="201">
        <v>8.3351386503088901E-5</v>
      </c>
      <c r="G36" s="99"/>
      <c r="H36" s="79"/>
      <c r="I36" s="79"/>
    </row>
    <row r="37" spans="2:9">
      <c r="B37" s="207" t="s">
        <v>232</v>
      </c>
      <c r="C37" s="211">
        <v>367714494.61076206</v>
      </c>
      <c r="D37" s="200">
        <v>1.383583195856776E-3</v>
      </c>
      <c r="E37" s="204">
        <v>2.1999999999999999E-2</v>
      </c>
      <c r="F37" s="201">
        <v>3.0438830308849069E-5</v>
      </c>
      <c r="G37" s="99"/>
      <c r="H37" s="79"/>
      <c r="I37" s="79"/>
    </row>
    <row r="38" spans="2:9">
      <c r="B38" s="207" t="s">
        <v>269</v>
      </c>
      <c r="C38" s="211">
        <v>740853635.9145391</v>
      </c>
      <c r="D38" s="200">
        <v>2.7875774718257472E-3</v>
      </c>
      <c r="E38" s="204">
        <v>2.1999999999999999E-2</v>
      </c>
      <c r="F38" s="201">
        <v>6.1326704380166433E-5</v>
      </c>
      <c r="G38" s="99"/>
      <c r="H38" s="79"/>
      <c r="I38" s="79"/>
    </row>
    <row r="39" spans="2:9">
      <c r="B39" s="17" t="s">
        <v>45</v>
      </c>
      <c r="C39" s="20">
        <v>5494950544.2199993</v>
      </c>
      <c r="D39" s="15"/>
      <c r="E39" s="202"/>
      <c r="F39" s="14"/>
      <c r="G39" s="99"/>
      <c r="H39" s="79"/>
      <c r="I39" s="79"/>
    </row>
    <row r="40" spans="2:9">
      <c r="B40" s="11" t="s">
        <v>304</v>
      </c>
      <c r="C40" s="12">
        <v>0</v>
      </c>
      <c r="D40" s="15">
        <v>0</v>
      </c>
      <c r="E40" s="204">
        <v>5.2900000000000003E-2</v>
      </c>
      <c r="F40" s="14">
        <v>0</v>
      </c>
      <c r="G40" s="99"/>
      <c r="H40" s="171"/>
      <c r="I40" s="79"/>
    </row>
    <row r="41" spans="2:9">
      <c r="B41" s="11" t="s">
        <v>121</v>
      </c>
      <c r="C41" s="12">
        <v>0</v>
      </c>
      <c r="D41" s="15">
        <v>0</v>
      </c>
      <c r="E41" s="204">
        <v>5.2900000000000003E-2</v>
      </c>
      <c r="F41" s="14">
        <v>0</v>
      </c>
      <c r="G41" s="99"/>
      <c r="H41" s="171"/>
      <c r="I41" s="79"/>
    </row>
    <row r="42" spans="2:9">
      <c r="B42" s="11" t="s">
        <v>122</v>
      </c>
      <c r="C42" s="12">
        <v>0</v>
      </c>
      <c r="D42" s="15">
        <v>0</v>
      </c>
      <c r="E42" s="204">
        <v>5.2900000000000003E-2</v>
      </c>
      <c r="F42" s="14">
        <v>0</v>
      </c>
      <c r="G42" s="99"/>
      <c r="H42" s="171"/>
      <c r="I42" s="79"/>
    </row>
    <row r="43" spans="2:9">
      <c r="B43" s="11" t="s">
        <v>123</v>
      </c>
      <c r="C43" s="12">
        <v>0</v>
      </c>
      <c r="D43" s="15">
        <v>0</v>
      </c>
      <c r="E43" s="204">
        <v>5.2900000000000003E-2</v>
      </c>
      <c r="F43" s="14">
        <v>0</v>
      </c>
      <c r="G43" s="99"/>
      <c r="H43" s="171"/>
      <c r="I43" s="79"/>
    </row>
    <row r="44" spans="2:9">
      <c r="B44" s="11" t="s">
        <v>150</v>
      </c>
      <c r="C44" s="12">
        <v>0</v>
      </c>
      <c r="D44" s="15">
        <v>0</v>
      </c>
      <c r="E44" s="204">
        <v>5.2900000000000003E-2</v>
      </c>
      <c r="F44" s="14">
        <v>0</v>
      </c>
      <c r="G44" s="99"/>
      <c r="H44" s="171"/>
      <c r="I44" s="79"/>
    </row>
    <row r="45" spans="2:9">
      <c r="B45" s="11" t="s">
        <v>151</v>
      </c>
      <c r="C45" s="12">
        <v>0</v>
      </c>
      <c r="D45" s="15">
        <v>0</v>
      </c>
      <c r="E45" s="204">
        <v>5.2900000000000003E-2</v>
      </c>
      <c r="F45" s="14">
        <v>0</v>
      </c>
      <c r="G45" s="99"/>
      <c r="H45" s="171"/>
      <c r="I45" s="79"/>
    </row>
    <row r="46" spans="2:9">
      <c r="B46" s="11" t="s">
        <v>156</v>
      </c>
      <c r="C46" s="12">
        <v>0</v>
      </c>
      <c r="D46" s="15">
        <v>0</v>
      </c>
      <c r="E46" s="204">
        <v>5.2900000000000003E-2</v>
      </c>
      <c r="F46" s="14">
        <v>0</v>
      </c>
      <c r="G46" s="99"/>
      <c r="H46" s="171"/>
      <c r="I46" s="79"/>
    </row>
    <row r="47" spans="2:9">
      <c r="B47" s="11" t="s">
        <v>160</v>
      </c>
      <c r="C47" s="12">
        <v>0</v>
      </c>
      <c r="D47" s="15">
        <v>0</v>
      </c>
      <c r="E47" s="204">
        <v>5.2900000000000003E-2</v>
      </c>
      <c r="F47" s="14">
        <v>0</v>
      </c>
      <c r="G47" s="99"/>
      <c r="H47" s="171"/>
      <c r="I47" s="79"/>
    </row>
    <row r="48" spans="2:9">
      <c r="B48" s="11" t="s">
        <v>161</v>
      </c>
      <c r="C48" s="12">
        <v>0</v>
      </c>
      <c r="D48" s="15">
        <v>0</v>
      </c>
      <c r="E48" s="204">
        <v>5.2900000000000003E-2</v>
      </c>
      <c r="F48" s="14">
        <v>0</v>
      </c>
      <c r="G48" s="99"/>
      <c r="H48" s="171"/>
      <c r="I48" s="79"/>
    </row>
    <row r="49" spans="2:9">
      <c r="B49" s="11" t="s">
        <v>157</v>
      </c>
      <c r="C49" s="12">
        <v>0</v>
      </c>
      <c r="D49" s="15">
        <v>0</v>
      </c>
      <c r="E49" s="204">
        <v>5.2900000000000003E-2</v>
      </c>
      <c r="F49" s="14">
        <v>0</v>
      </c>
      <c r="G49" s="99"/>
      <c r="H49" s="171"/>
      <c r="I49" s="79"/>
    </row>
    <row r="50" spans="2:9">
      <c r="B50" s="11" t="s">
        <v>175</v>
      </c>
      <c r="C50" s="12">
        <v>0</v>
      </c>
      <c r="D50" s="15">
        <v>0</v>
      </c>
      <c r="E50" s="204">
        <v>5.2900000000000003E-2</v>
      </c>
      <c r="F50" s="14">
        <v>0</v>
      </c>
      <c r="G50" s="99"/>
      <c r="H50" s="171"/>
      <c r="I50" s="79"/>
    </row>
    <row r="51" spans="2:9">
      <c r="B51" s="11" t="s">
        <v>213</v>
      </c>
      <c r="C51" s="12">
        <v>991767254.05999994</v>
      </c>
      <c r="D51" s="15">
        <v>3.7316791342994105E-3</v>
      </c>
      <c r="E51" s="204">
        <v>5.2900000000000003E-2</v>
      </c>
      <c r="F51" s="14">
        <v>1.9740582620443882E-4</v>
      </c>
      <c r="G51" s="99"/>
      <c r="H51" s="171"/>
      <c r="I51" s="79"/>
    </row>
    <row r="52" spans="2:9">
      <c r="B52" s="11" t="s">
        <v>214</v>
      </c>
      <c r="C52" s="12">
        <v>597542264.52999997</v>
      </c>
      <c r="D52" s="15">
        <v>2.2483460623249404E-3</v>
      </c>
      <c r="E52" s="204">
        <v>5.2900000000000003E-2</v>
      </c>
      <c r="F52" s="14">
        <v>1.1893750669698936E-4</v>
      </c>
      <c r="G52" s="99"/>
      <c r="H52" s="171"/>
      <c r="I52" s="79"/>
    </row>
    <row r="53" spans="2:9">
      <c r="B53" s="11" t="s">
        <v>215</v>
      </c>
      <c r="C53" s="12">
        <v>510349727.05000001</v>
      </c>
      <c r="D53" s="15">
        <v>1.9202705270128513E-3</v>
      </c>
      <c r="E53" s="204">
        <v>5.2900000000000003E-2</v>
      </c>
      <c r="F53" s="14">
        <v>1.0158231087897984E-4</v>
      </c>
      <c r="G53" s="99"/>
      <c r="H53" s="171"/>
      <c r="I53" s="79"/>
    </row>
    <row r="54" spans="2:9">
      <c r="B54" s="11" t="s">
        <v>216</v>
      </c>
      <c r="C54" s="12">
        <v>870481481.50999999</v>
      </c>
      <c r="D54" s="15">
        <v>3.2753224791876277E-3</v>
      </c>
      <c r="E54" s="204">
        <v>5.2900000000000003E-2</v>
      </c>
      <c r="F54" s="14">
        <v>1.7326455914902552E-4</v>
      </c>
      <c r="G54" s="99"/>
      <c r="H54" s="171"/>
      <c r="I54" s="79"/>
    </row>
    <row r="55" spans="2:9">
      <c r="B55" s="11" t="s">
        <v>217</v>
      </c>
      <c r="C55" s="12">
        <v>480831778.38999999</v>
      </c>
      <c r="D55" s="15">
        <v>1.809204636653076E-3</v>
      </c>
      <c r="E55" s="204">
        <v>5.2900000000000003E-2</v>
      </c>
      <c r="F55" s="14">
        <v>9.5706925278947721E-5</v>
      </c>
      <c r="G55" s="99"/>
      <c r="H55" s="171"/>
      <c r="I55" s="79"/>
    </row>
    <row r="56" spans="2:9">
      <c r="B56" s="11" t="s">
        <v>240</v>
      </c>
      <c r="C56" s="12">
        <v>765251061.42999995</v>
      </c>
      <c r="D56" s="15">
        <v>2.8793765944061353E-3</v>
      </c>
      <c r="E56" s="204">
        <v>4.99E-2</v>
      </c>
      <c r="F56" s="14">
        <v>1.4368089206086615E-4</v>
      </c>
      <c r="G56" s="99"/>
      <c r="H56" s="171"/>
      <c r="I56" s="79"/>
    </row>
    <row r="57" spans="2:9">
      <c r="B57" s="11" t="s">
        <v>244</v>
      </c>
      <c r="C57" s="12">
        <v>168170356.11000001</v>
      </c>
      <c r="D57" s="15">
        <v>6.3276722067032718E-4</v>
      </c>
      <c r="E57" s="204">
        <v>5.2900000000000003E-2</v>
      </c>
      <c r="F57" s="14">
        <v>3.3473385973460308E-5</v>
      </c>
      <c r="G57" s="99"/>
      <c r="H57" s="171"/>
      <c r="I57" s="79"/>
    </row>
    <row r="58" spans="2:9">
      <c r="B58" s="11" t="s">
        <v>245</v>
      </c>
      <c r="C58" s="12">
        <v>136686094.59</v>
      </c>
      <c r="D58" s="15">
        <v>5.1430277118175594E-4</v>
      </c>
      <c r="E58" s="204">
        <v>5.2900000000000003E-2</v>
      </c>
      <c r="F58" s="14">
        <v>2.7206616595514891E-5</v>
      </c>
      <c r="G58" s="99"/>
      <c r="H58" s="171"/>
      <c r="I58" s="79"/>
    </row>
    <row r="59" spans="2:9">
      <c r="B59" s="11" t="s">
        <v>246</v>
      </c>
      <c r="C59" s="12">
        <v>248540641.06</v>
      </c>
      <c r="D59" s="15">
        <v>9.35172965705612E-4</v>
      </c>
      <c r="E59" s="204">
        <v>5.2900000000000003E-2</v>
      </c>
      <c r="F59" s="14">
        <v>4.9470649885826874E-5</v>
      </c>
      <c r="G59" s="99"/>
      <c r="H59" s="171"/>
      <c r="I59" s="79"/>
    </row>
    <row r="60" spans="2:9">
      <c r="B60" s="11" t="s">
        <v>247</v>
      </c>
      <c r="C60" s="12">
        <v>184277098.69999999</v>
      </c>
      <c r="D60" s="15">
        <v>6.9337135435046415E-4</v>
      </c>
      <c r="E60" s="204">
        <v>5.2900000000000003E-2</v>
      </c>
      <c r="F60" s="14">
        <v>3.6679344645139554E-5</v>
      </c>
      <c r="G60" s="99"/>
      <c r="H60" s="171"/>
      <c r="I60" s="79"/>
    </row>
    <row r="61" spans="2:9">
      <c r="B61" s="11" t="s">
        <v>248</v>
      </c>
      <c r="C61" s="12">
        <v>541052786.78999996</v>
      </c>
      <c r="D61" s="15">
        <v>2.0357955828380707E-3</v>
      </c>
      <c r="E61" s="204">
        <v>5.2900000000000003E-2</v>
      </c>
      <c r="F61" s="14">
        <v>1.0769358633213394E-4</v>
      </c>
      <c r="G61" s="99"/>
      <c r="H61" s="171"/>
      <c r="I61" s="79"/>
    </row>
    <row r="62" spans="2:9">
      <c r="B62" s="17" t="s">
        <v>46</v>
      </c>
      <c r="C62" s="18">
        <v>24224093714.534668</v>
      </c>
      <c r="D62" s="13"/>
      <c r="E62" s="202"/>
      <c r="F62" s="19"/>
      <c r="G62" s="99"/>
      <c r="H62" s="171"/>
      <c r="I62" s="79"/>
    </row>
    <row r="63" spans="2:9">
      <c r="B63" s="11" t="s">
        <v>13</v>
      </c>
      <c r="C63" s="16">
        <v>27726846.84</v>
      </c>
      <c r="D63" s="15">
        <v>1.0432659012402113E-4</v>
      </c>
      <c r="E63" s="202">
        <v>7.0000000000000007E-2</v>
      </c>
      <c r="F63" s="14">
        <v>7.3028613086814802E-6</v>
      </c>
      <c r="G63" s="99"/>
      <c r="H63" s="171"/>
      <c r="I63" s="79"/>
    </row>
    <row r="64" spans="2:9">
      <c r="B64" s="11" t="s">
        <v>17</v>
      </c>
      <c r="C64" s="16">
        <v>978372864</v>
      </c>
      <c r="D64" s="15">
        <v>3.6812806504828181E-3</v>
      </c>
      <c r="E64" s="202">
        <v>9.4999999999999998E-3</v>
      </c>
      <c r="F64" s="14">
        <v>3.4972166179586771E-5</v>
      </c>
      <c r="G64" s="99"/>
      <c r="H64" s="171"/>
      <c r="I64" s="79"/>
    </row>
    <row r="65" spans="2:9">
      <c r="B65" s="11" t="s">
        <v>19</v>
      </c>
      <c r="C65" s="16">
        <v>1571440013.28</v>
      </c>
      <c r="D65" s="15">
        <v>5.9127883929966877E-3</v>
      </c>
      <c r="E65" s="202">
        <v>9.4999999999999998E-3</v>
      </c>
      <c r="F65" s="14">
        <v>5.6171489733468529E-5</v>
      </c>
      <c r="G65" s="99"/>
      <c r="H65" s="171"/>
      <c r="I65" s="79"/>
    </row>
    <row r="66" spans="2:9">
      <c r="B66" s="11" t="s">
        <v>18</v>
      </c>
      <c r="C66" s="16">
        <v>66744490.68</v>
      </c>
      <c r="D66" s="15">
        <v>2.5113656675029654E-4</v>
      </c>
      <c r="E66" s="202">
        <v>6.8000000000000005E-2</v>
      </c>
      <c r="F66" s="14">
        <v>1.7077286539020165E-5</v>
      </c>
      <c r="G66" s="99"/>
      <c r="H66" s="171"/>
      <c r="I66" s="79"/>
    </row>
    <row r="67" spans="2:9">
      <c r="B67" s="11" t="s">
        <v>20</v>
      </c>
      <c r="C67" s="16">
        <v>898381069.91999996</v>
      </c>
      <c r="D67" s="15">
        <v>3.3802990364382667E-3</v>
      </c>
      <c r="E67" s="202">
        <v>6.93E-2</v>
      </c>
      <c r="F67" s="14">
        <v>2.3425472322517187E-4</v>
      </c>
      <c r="G67" s="99"/>
      <c r="H67" s="171"/>
      <c r="I67" s="79"/>
    </row>
    <row r="68" spans="2:9">
      <c r="B68" s="11" t="s">
        <v>26</v>
      </c>
      <c r="C68" s="16">
        <v>0</v>
      </c>
      <c r="D68" s="15">
        <v>0</v>
      </c>
      <c r="E68" s="202">
        <v>0.04</v>
      </c>
      <c r="F68" s="14">
        <v>0</v>
      </c>
      <c r="G68" s="99"/>
      <c r="H68" s="171"/>
      <c r="I68" s="79"/>
    </row>
    <row r="69" spans="2:9">
      <c r="B69" s="11" t="s">
        <v>28</v>
      </c>
      <c r="C69" s="16">
        <v>20072862.172800001</v>
      </c>
      <c r="D69" s="15">
        <v>7.5527277825785175E-5</v>
      </c>
      <c r="E69" s="202">
        <v>0.04</v>
      </c>
      <c r="F69" s="14">
        <v>3.0210911130314072E-6</v>
      </c>
      <c r="G69" s="100"/>
      <c r="H69" s="171"/>
      <c r="I69" s="79"/>
    </row>
    <row r="70" spans="2:9">
      <c r="B70" s="11" t="s">
        <v>27</v>
      </c>
      <c r="C70" s="16">
        <v>385851172.24107033</v>
      </c>
      <c r="D70" s="15">
        <v>1.4518252770522112E-3</v>
      </c>
      <c r="E70" s="202">
        <v>4.87E-2</v>
      </c>
      <c r="F70" s="14">
        <v>7.0703890992442685E-5</v>
      </c>
      <c r="G70" s="99"/>
      <c r="H70" s="171"/>
      <c r="I70" s="79"/>
    </row>
    <row r="71" spans="2:9">
      <c r="B71" s="11" t="s">
        <v>196</v>
      </c>
      <c r="C71" s="16">
        <v>18697500000</v>
      </c>
      <c r="D71" s="15">
        <v>7.0352262920491723E-2</v>
      </c>
      <c r="E71" s="202">
        <v>7.1249999999999994E-2</v>
      </c>
      <c r="F71" s="14">
        <v>5.0125987330850346E-3</v>
      </c>
      <c r="G71" s="99"/>
      <c r="H71" s="171"/>
      <c r="I71" s="79"/>
    </row>
    <row r="72" spans="2:9">
      <c r="B72" s="207" t="s">
        <v>255</v>
      </c>
      <c r="C72" s="208">
        <v>1578004395.4008</v>
      </c>
      <c r="D72" s="200">
        <v>5.937487905598538E-3</v>
      </c>
      <c r="E72" s="204">
        <v>5.0999999999999997E-2</v>
      </c>
      <c r="F72" s="201">
        <v>3.0281188318552542E-4</v>
      </c>
      <c r="G72" s="99"/>
      <c r="H72" s="171"/>
      <c r="I72" s="79"/>
    </row>
    <row r="73" spans="2:9">
      <c r="B73" s="17" t="s">
        <v>265</v>
      </c>
      <c r="C73" s="18">
        <v>816469372.32002604</v>
      </c>
      <c r="D73" s="200"/>
      <c r="E73" s="204"/>
      <c r="F73" s="201"/>
      <c r="G73" s="99"/>
      <c r="H73" s="171"/>
      <c r="I73" s="79"/>
    </row>
    <row r="74" spans="2:9">
      <c r="B74" s="207" t="s">
        <v>259</v>
      </c>
      <c r="C74" s="208">
        <v>816469372.32002604</v>
      </c>
      <c r="D74" s="200">
        <v>3.0720934856524841E-3</v>
      </c>
      <c r="E74" s="204">
        <v>0.03</v>
      </c>
      <c r="F74" s="201">
        <v>9.2162804569574514E-5</v>
      </c>
      <c r="G74" s="99"/>
      <c r="H74" s="171"/>
      <c r="I74" s="79"/>
    </row>
    <row r="75" spans="2:9">
      <c r="B75" s="17" t="s">
        <v>47</v>
      </c>
      <c r="C75" s="18">
        <v>182439915282.9072</v>
      </c>
      <c r="D75" s="15"/>
      <c r="E75" s="202"/>
      <c r="F75" s="19"/>
      <c r="G75" s="99"/>
      <c r="H75" s="171"/>
      <c r="I75" s="79"/>
    </row>
    <row r="76" spans="2:9" ht="13.5" customHeight="1">
      <c r="B76" s="11" t="s">
        <v>31</v>
      </c>
      <c r="C76" s="16">
        <v>0</v>
      </c>
      <c r="D76" s="15">
        <v>0</v>
      </c>
      <c r="E76" s="204">
        <v>5.4899999999999997E-2</v>
      </c>
      <c r="F76" s="14">
        <v>0</v>
      </c>
      <c r="G76" s="99"/>
      <c r="H76" s="171"/>
      <c r="I76" s="79"/>
    </row>
    <row r="77" spans="2:9" ht="13.5" customHeight="1">
      <c r="B77" s="11" t="s">
        <v>257</v>
      </c>
      <c r="C77" s="16">
        <v>60694462.541409798</v>
      </c>
      <c r="D77" s="15">
        <v>2.283723913106671E-4</v>
      </c>
      <c r="E77" s="204">
        <v>5.4899999999999997E-2</v>
      </c>
      <c r="F77" s="14">
        <v>1.2537644282955624E-5</v>
      </c>
      <c r="G77" s="99"/>
      <c r="H77" s="171"/>
      <c r="I77" s="79"/>
    </row>
    <row r="78" spans="2:9" ht="12.75" customHeight="1">
      <c r="B78" s="11" t="s">
        <v>33</v>
      </c>
      <c r="C78" s="16">
        <v>8976409316.2619991</v>
      </c>
      <c r="D78" s="15">
        <v>3.3775141505528308E-2</v>
      </c>
      <c r="E78" s="204">
        <v>5.3900000000000003E-2</v>
      </c>
      <c r="F78" s="14">
        <v>1.8204801271479759E-3</v>
      </c>
      <c r="G78" s="99"/>
      <c r="H78" s="171"/>
      <c r="I78" s="79"/>
    </row>
    <row r="79" spans="2:9" ht="14.25" customHeight="1">
      <c r="B79" s="11" t="s">
        <v>186</v>
      </c>
      <c r="C79" s="16">
        <v>1073403035.3165408</v>
      </c>
      <c r="D79" s="15">
        <v>4.0388465067652439E-3</v>
      </c>
      <c r="E79" s="204">
        <v>3.77E-4</v>
      </c>
      <c r="F79" s="14">
        <v>1.5226451330504969E-6</v>
      </c>
      <c r="G79" s="99"/>
      <c r="H79" s="171"/>
      <c r="I79" s="79"/>
    </row>
    <row r="80" spans="2:9" ht="14.25" customHeight="1">
      <c r="B80" s="207" t="s">
        <v>272</v>
      </c>
      <c r="C80" s="208">
        <v>339619856.3064</v>
      </c>
      <c r="D80" s="200">
        <v>1.2778727329261917E-3</v>
      </c>
      <c r="E80" s="204">
        <v>1.5129999999999999E-2</v>
      </c>
      <c r="F80" s="201">
        <v>1.9334214449173281E-5</v>
      </c>
      <c r="G80" s="99"/>
      <c r="H80" s="171"/>
      <c r="I80" s="79"/>
    </row>
    <row r="81" spans="2:9">
      <c r="B81" s="11" t="s">
        <v>34</v>
      </c>
      <c r="C81" s="16">
        <v>6060306.176357788</v>
      </c>
      <c r="D81" s="15">
        <v>2.2802848161401416E-5</v>
      </c>
      <c r="E81" s="204">
        <v>3.9100000000000003E-2</v>
      </c>
      <c r="F81" s="14">
        <v>8.9159136311079538E-7</v>
      </c>
      <c r="G81" s="99"/>
      <c r="H81" s="171"/>
      <c r="I81" s="79"/>
    </row>
    <row r="82" spans="2:9">
      <c r="B82" s="207" t="s">
        <v>283</v>
      </c>
      <c r="C82" s="208">
        <v>100242321.3936</v>
      </c>
      <c r="D82" s="200">
        <v>3.771773847007878E-4</v>
      </c>
      <c r="E82" s="204">
        <v>3.2000000000000001E-2</v>
      </c>
      <c r="F82" s="201">
        <v>1.206967631042521E-5</v>
      </c>
      <c r="G82" s="99"/>
      <c r="H82" s="171"/>
      <c r="I82" s="79"/>
    </row>
    <row r="83" spans="2:9">
      <c r="B83" s="11" t="s">
        <v>36</v>
      </c>
      <c r="C83" s="16">
        <v>11468124.238452112</v>
      </c>
      <c r="D83" s="15">
        <v>4.3150607922366464E-5</v>
      </c>
      <c r="E83" s="204">
        <v>1.41E-2</v>
      </c>
      <c r="F83" s="14">
        <v>6.0842357170536714E-7</v>
      </c>
      <c r="G83" s="99"/>
      <c r="H83" s="171"/>
      <c r="I83" s="79"/>
    </row>
    <row r="84" spans="2:9">
      <c r="B84" s="11" t="s">
        <v>301</v>
      </c>
      <c r="C84" s="16">
        <v>62657587.141199999</v>
      </c>
      <c r="D84" s="15">
        <v>2.3575895411265268E-4</v>
      </c>
      <c r="E84" s="204">
        <v>1.26E-2</v>
      </c>
      <c r="F84" s="14">
        <v>2.970562821819424E-6</v>
      </c>
      <c r="G84" s="99"/>
      <c r="H84" s="171"/>
      <c r="I84" s="79"/>
    </row>
    <row r="85" spans="2:9">
      <c r="B85" s="11" t="s">
        <v>35</v>
      </c>
      <c r="C85" s="16">
        <v>2842620964.9463854</v>
      </c>
      <c r="D85" s="15">
        <v>1.0695805188351918E-2</v>
      </c>
      <c r="E85" s="204">
        <v>3.1099999999999999E-2</v>
      </c>
      <c r="F85" s="36">
        <v>3.3263954135774463E-4</v>
      </c>
      <c r="H85" s="171"/>
      <c r="I85" s="79"/>
    </row>
    <row r="86" spans="2:9">
      <c r="B86" s="207" t="s">
        <v>288</v>
      </c>
      <c r="C86" s="208">
        <v>72005661834.824844</v>
      </c>
      <c r="D86" s="200">
        <v>0.27093254462722899</v>
      </c>
      <c r="E86" s="204">
        <v>0.03</v>
      </c>
      <c r="F86" s="14">
        <v>8.127976338816869E-3</v>
      </c>
      <c r="H86" s="171"/>
      <c r="I86" s="79"/>
    </row>
    <row r="87" spans="2:9">
      <c r="B87" s="207" t="s">
        <v>289</v>
      </c>
      <c r="C87" s="208">
        <v>51466195823.760002</v>
      </c>
      <c r="D87" s="200">
        <v>0.19364959701086651</v>
      </c>
      <c r="E87" s="204">
        <v>0.03</v>
      </c>
      <c r="F87" s="14">
        <v>5.8094879103259955E-3</v>
      </c>
      <c r="H87" s="171"/>
      <c r="I87" s="79"/>
    </row>
    <row r="88" spans="2:9" ht="13.5" thickBot="1">
      <c r="B88" s="207" t="s">
        <v>290</v>
      </c>
      <c r="C88" s="208">
        <v>45494881650</v>
      </c>
      <c r="D88" s="200">
        <v>0.17118159515322659</v>
      </c>
      <c r="E88" s="204">
        <v>0.03</v>
      </c>
      <c r="F88" s="14">
        <v>5.1354478545967974E-3</v>
      </c>
      <c r="H88" s="171"/>
      <c r="I88" s="79"/>
    </row>
    <row r="89" spans="2:9" ht="13.5" customHeight="1" thickTop="1" thickBot="1">
      <c r="B89" s="5" t="s">
        <v>30</v>
      </c>
      <c r="C89" s="21">
        <v>265769702690.74203</v>
      </c>
      <c r="D89" s="180">
        <v>0.99999999999999989</v>
      </c>
      <c r="E89" s="22"/>
      <c r="F89" s="98"/>
      <c r="I89" s="79"/>
    </row>
    <row r="90" spans="2:9" ht="15.75" thickTop="1">
      <c r="B90" s="23" t="s">
        <v>53</v>
      </c>
      <c r="C90" s="24"/>
      <c r="D90" s="25"/>
      <c r="E90" s="26"/>
      <c r="F90" s="27"/>
      <c r="G90" s="99"/>
      <c r="I90" s="79"/>
    </row>
    <row r="91" spans="2:9" ht="15">
      <c r="B91" s="23" t="s">
        <v>55</v>
      </c>
      <c r="C91" s="102"/>
      <c r="D91" s="103"/>
      <c r="E91" s="105"/>
      <c r="F91" s="37"/>
      <c r="G91" s="99"/>
      <c r="I91" s="79"/>
    </row>
    <row r="92" spans="2:9" ht="15">
      <c r="B92" s="23"/>
      <c r="C92" s="102">
        <v>0</v>
      </c>
      <c r="D92" s="103"/>
      <c r="E92" s="105"/>
      <c r="F92" s="37"/>
      <c r="I92" s="79"/>
    </row>
    <row r="93" spans="2:9" ht="13.5" customHeight="1" thickBot="1">
      <c r="B93" s="4"/>
      <c r="C93" s="106"/>
      <c r="D93" s="107"/>
      <c r="E93" s="108"/>
      <c r="F93" s="4"/>
      <c r="I93" s="79"/>
    </row>
    <row r="94" spans="2:9" ht="13.5" customHeight="1" thickTop="1">
      <c r="B94" s="5" t="s">
        <v>42</v>
      </c>
      <c r="C94" s="28" t="s">
        <v>2</v>
      </c>
      <c r="D94" s="6" t="s">
        <v>41</v>
      </c>
      <c r="I94" s="79"/>
    </row>
    <row r="95" spans="2:9">
      <c r="B95" s="11" t="s">
        <v>43</v>
      </c>
      <c r="C95" s="29">
        <v>2119422178.9076853</v>
      </c>
      <c r="D95" s="31">
        <v>7.9746568455694566E-3</v>
      </c>
      <c r="E95" s="235"/>
      <c r="F95" s="193"/>
      <c r="I95" s="79"/>
    </row>
    <row r="96" spans="2:9">
      <c r="B96" s="11" t="s">
        <v>278</v>
      </c>
      <c r="C96" s="29">
        <v>5725330085.4655046</v>
      </c>
      <c r="D96" s="31">
        <v>2.1542448320859501E-2</v>
      </c>
      <c r="E96" s="235"/>
      <c r="F96" s="193"/>
      <c r="I96" s="79"/>
    </row>
    <row r="97" spans="2:9">
      <c r="B97" s="11" t="s">
        <v>44</v>
      </c>
      <c r="C97" s="29">
        <v>9000898625.5823784</v>
      </c>
      <c r="D97" s="31">
        <v>3.3867286355270171E-2</v>
      </c>
      <c r="F97" s="79"/>
      <c r="I97" s="79"/>
    </row>
    <row r="98" spans="2:9">
      <c r="B98" s="11" t="s">
        <v>205</v>
      </c>
      <c r="C98" s="29">
        <v>21452217789.560398</v>
      </c>
      <c r="D98" s="31">
        <v>8.0717318687461043E-2</v>
      </c>
      <c r="F98" s="79"/>
      <c r="I98" s="79"/>
    </row>
    <row r="99" spans="2:9">
      <c r="B99" s="11" t="s">
        <v>234</v>
      </c>
      <c r="C99" s="29">
        <v>12369341646.728668</v>
      </c>
      <c r="D99" s="31">
        <v>4.6541579124698133E-2</v>
      </c>
      <c r="F99" s="231"/>
      <c r="I99" s="79"/>
    </row>
    <row r="100" spans="2:9">
      <c r="B100" s="11" t="s">
        <v>235</v>
      </c>
      <c r="C100" s="29">
        <v>2127063450.515511</v>
      </c>
      <c r="D100" s="31">
        <v>8.0034083229969556E-3</v>
      </c>
      <c r="F100" s="79"/>
      <c r="I100" s="79"/>
    </row>
    <row r="101" spans="2:9">
      <c r="B101" s="11" t="s">
        <v>45</v>
      </c>
      <c r="C101" s="29">
        <v>5494950544.2199993</v>
      </c>
      <c r="D101" s="31">
        <v>2.067560932863027E-2</v>
      </c>
      <c r="F101" s="79"/>
      <c r="I101" s="79"/>
    </row>
    <row r="102" spans="2:9">
      <c r="B102" s="11" t="s">
        <v>46</v>
      </c>
      <c r="C102" s="29">
        <v>24224093714.534668</v>
      </c>
      <c r="D102" s="31">
        <v>9.1146934617760342E-2</v>
      </c>
      <c r="F102" s="79"/>
      <c r="I102" s="79"/>
    </row>
    <row r="103" spans="2:9">
      <c r="B103" s="11" t="s">
        <v>47</v>
      </c>
      <c r="C103" s="29">
        <v>182439915282.9072</v>
      </c>
      <c r="D103" s="31">
        <v>0.68645866491110163</v>
      </c>
      <c r="F103" s="79"/>
      <c r="I103" s="79"/>
    </row>
    <row r="104" spans="2:9" ht="13.5" customHeight="1" thickBot="1">
      <c r="B104" s="11" t="s">
        <v>265</v>
      </c>
      <c r="C104" s="29">
        <v>816469372.32002604</v>
      </c>
      <c r="D104" s="31">
        <v>3.0720934856524841E-3</v>
      </c>
      <c r="F104" s="79"/>
    </row>
    <row r="105" spans="2:9" ht="16.5" thickTop="1" thickBot="1">
      <c r="B105" s="5" t="s">
        <v>30</v>
      </c>
      <c r="C105" s="21">
        <v>265769702690.74203</v>
      </c>
      <c r="D105" s="180">
        <v>1</v>
      </c>
      <c r="E105" s="181"/>
    </row>
    <row r="106" spans="2:9" ht="14.25" thickTop="1" thickBot="1">
      <c r="B106" s="33"/>
      <c r="C106" s="33"/>
      <c r="D106" s="80"/>
      <c r="E106" s="182"/>
    </row>
    <row r="107" spans="2:9" ht="13.5" thickTop="1">
      <c r="B107" s="176" t="s">
        <v>48</v>
      </c>
      <c r="C107" s="34">
        <v>68833938238.032455</v>
      </c>
      <c r="D107" s="30">
        <v>0.25899843940499789</v>
      </c>
      <c r="E107" s="182"/>
      <c r="F107" s="172"/>
    </row>
    <row r="108" spans="2:9" ht="13.5" thickBot="1">
      <c r="B108" s="177" t="s">
        <v>49</v>
      </c>
      <c r="C108" s="35">
        <v>196935764452.70956</v>
      </c>
      <c r="D108" s="32">
        <v>0.74100156059500211</v>
      </c>
      <c r="E108" s="182"/>
      <c r="F108" s="172"/>
    </row>
    <row r="109" spans="2:9" ht="16.5" thickTop="1" thickBot="1">
      <c r="B109" s="5" t="s">
        <v>30</v>
      </c>
      <c r="C109" s="21">
        <v>265769702690.742</v>
      </c>
      <c r="D109" s="180">
        <v>1</v>
      </c>
      <c r="E109" s="183"/>
    </row>
    <row r="110" spans="2:9" ht="13.5" thickTop="1"/>
    <row r="111" spans="2:9" ht="18" customHeight="1">
      <c r="B111" s="294" t="s">
        <v>331</v>
      </c>
      <c r="C111" s="294"/>
      <c r="D111" s="294"/>
    </row>
    <row r="112" spans="2:9" ht="13.5" customHeight="1">
      <c r="B112" s="294"/>
      <c r="C112" s="294"/>
      <c r="D112" s="294"/>
    </row>
    <row r="113" spans="2:3" ht="15">
      <c r="B113" s="94"/>
      <c r="C113" s="109"/>
    </row>
    <row r="114" spans="2:3" ht="15">
      <c r="B114" s="94"/>
      <c r="C114" s="110"/>
    </row>
    <row r="115" spans="2:3" ht="15">
      <c r="B115" s="94"/>
      <c r="C115" s="110"/>
    </row>
    <row r="116" spans="2:3">
      <c r="B116" s="111"/>
      <c r="C116" s="111"/>
    </row>
  </sheetData>
  <mergeCells count="2">
    <mergeCell ref="B6:F6"/>
    <mergeCell ref="B111:D112"/>
  </mergeCells>
  <phoneticPr fontId="0" type="noConversion"/>
  <printOptions horizontalCentered="1"/>
  <pageMargins left="0.70866141732283472" right="0.74803149606299213" top="0.98425196850393704" bottom="0.70866141732283472" header="0" footer="0"/>
  <pageSetup paperSize="9" scale="73" orientation="portrait" r:id="rId1"/>
  <headerFooter alignWithMargins="0"/>
  <rowBreaks count="1" manualBreakCount="1">
    <brk id="9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2"/>
  <dimension ref="B1:L291"/>
  <sheetViews>
    <sheetView showGridLines="0" tabSelected="1" view="pageBreakPreview" zoomScale="90" zoomScaleNormal="100" zoomScaleSheetLayoutView="90" workbookViewId="0">
      <selection sqref="A1:XFD1048576"/>
    </sheetView>
  </sheetViews>
  <sheetFormatPr baseColWidth="10" defaultColWidth="11.42578125" defaultRowHeight="11.25"/>
  <cols>
    <col min="1" max="1" width="8.85546875" style="44" customWidth="1"/>
    <col min="2" max="2" width="13.5703125" style="44" customWidth="1"/>
    <col min="3" max="3" width="50.5703125" style="44" customWidth="1"/>
    <col min="4" max="4" width="17.85546875" style="44" customWidth="1"/>
    <col min="5" max="5" width="9.28515625" style="44" customWidth="1"/>
    <col min="6" max="6" width="18.7109375" style="44" customWidth="1"/>
    <col min="7" max="7" width="16" style="113" customWidth="1"/>
    <col min="8" max="8" width="12.28515625" style="44" bestFit="1" customWidth="1"/>
    <col min="9" max="9" width="16.42578125" style="44" bestFit="1" customWidth="1"/>
    <col min="10" max="10" width="9.85546875" style="44" bestFit="1" customWidth="1"/>
    <col min="11" max="16384" width="11.42578125" style="44"/>
  </cols>
  <sheetData>
    <row r="1" spans="2:12">
      <c r="C1" s="112"/>
    </row>
    <row r="2" spans="2:12">
      <c r="B2" s="112" t="s">
        <v>60</v>
      </c>
      <c r="C2" s="112"/>
    </row>
    <row r="3" spans="2:12">
      <c r="B3" s="112" t="s">
        <v>61</v>
      </c>
      <c r="C3" s="112"/>
    </row>
    <row r="4" spans="2:12">
      <c r="B4" s="112" t="s">
        <v>62</v>
      </c>
    </row>
    <row r="5" spans="2:12" ht="12" thickBot="1"/>
    <row r="6" spans="2:12" ht="19.5" customHeight="1" thickTop="1" thickBot="1">
      <c r="B6" s="300" t="s">
        <v>321</v>
      </c>
      <c r="C6" s="301"/>
      <c r="D6" s="301"/>
      <c r="E6" s="301"/>
      <c r="F6" s="302"/>
      <c r="G6" s="114"/>
    </row>
    <row r="7" spans="2:12" ht="14.25" customHeight="1" thickTop="1" thickBot="1"/>
    <row r="8" spans="2:12" ht="24" customHeight="1" thickTop="1" thickBot="1">
      <c r="B8" s="300" t="s">
        <v>63</v>
      </c>
      <c r="C8" s="302"/>
      <c r="D8" s="186" t="s">
        <v>322</v>
      </c>
      <c r="E8" s="186" t="s">
        <v>41</v>
      </c>
      <c r="F8" s="186" t="s">
        <v>64</v>
      </c>
      <c r="G8" s="115"/>
    </row>
    <row r="9" spans="2:12" ht="12.75" customHeight="1" thickTop="1" thickBot="1">
      <c r="B9" s="116"/>
      <c r="C9" s="117"/>
      <c r="D9" s="118"/>
      <c r="E9" s="119"/>
      <c r="F9" s="118"/>
      <c r="G9" s="115"/>
    </row>
    <row r="10" spans="2:12" ht="14.25" thickTop="1" thickBot="1">
      <c r="B10" s="123" t="s">
        <v>65</v>
      </c>
      <c r="C10" s="124"/>
      <c r="D10" s="125"/>
      <c r="E10" s="126"/>
      <c r="F10" s="125"/>
      <c r="G10" s="120"/>
      <c r="L10" s="174"/>
    </row>
    <row r="11" spans="2:12" ht="14.1" customHeight="1" thickTop="1">
      <c r="B11" s="135" t="s">
        <v>57</v>
      </c>
      <c r="C11" s="136"/>
      <c r="D11" s="137">
        <v>528163</v>
      </c>
      <c r="E11" s="138">
        <v>1.9872957476066678E-6</v>
      </c>
      <c r="F11" s="132"/>
      <c r="G11" s="129"/>
    </row>
    <row r="12" spans="2:12" ht="14.1" customHeight="1">
      <c r="B12" s="140"/>
      <c r="C12" s="147" t="s">
        <v>51</v>
      </c>
      <c r="D12" s="142">
        <v>528163</v>
      </c>
      <c r="E12" s="131">
        <v>1.9872957476066678E-6</v>
      </c>
      <c r="F12" s="132" t="s">
        <v>67</v>
      </c>
      <c r="G12" s="129"/>
    </row>
    <row r="13" spans="2:12" ht="14.1" customHeight="1">
      <c r="B13" s="135" t="s">
        <v>54</v>
      </c>
      <c r="C13" s="136"/>
      <c r="D13" s="137">
        <v>59946</v>
      </c>
      <c r="E13" s="138">
        <v>2.255561841439656E-7</v>
      </c>
      <c r="F13" s="132"/>
      <c r="G13" s="129"/>
    </row>
    <row r="14" spans="2:12" ht="14.1" customHeight="1">
      <c r="B14" s="140"/>
      <c r="C14" s="147" t="s">
        <v>9</v>
      </c>
      <c r="D14" s="142">
        <v>59946</v>
      </c>
      <c r="E14" s="131">
        <v>2.255561841439656E-7</v>
      </c>
      <c r="F14" s="132" t="s">
        <v>67</v>
      </c>
      <c r="G14" s="129"/>
    </row>
    <row r="15" spans="2:12" ht="14.1" customHeight="1">
      <c r="B15" s="135" t="s">
        <v>40</v>
      </c>
      <c r="C15" s="136"/>
      <c r="D15" s="137">
        <v>13330133289.593191</v>
      </c>
      <c r="E15" s="138">
        <v>5.0156707685768652E-2</v>
      </c>
      <c r="F15" s="132"/>
      <c r="G15" s="129"/>
    </row>
    <row r="16" spans="2:12" ht="14.1" customHeight="1">
      <c r="B16" s="104"/>
      <c r="C16" s="173" t="s">
        <v>193</v>
      </c>
      <c r="D16" s="142">
        <v>1429380684.5298278</v>
      </c>
      <c r="E16" s="131">
        <v>5.3782679893844033E-3</v>
      </c>
      <c r="F16" s="132" t="s">
        <v>66</v>
      </c>
      <c r="G16" s="129"/>
    </row>
    <row r="17" spans="2:7" s="130" customFormat="1" ht="14.1" customHeight="1">
      <c r="B17" s="143"/>
      <c r="C17" s="173" t="s">
        <v>169</v>
      </c>
      <c r="D17" s="142">
        <v>0</v>
      </c>
      <c r="E17" s="131">
        <v>0</v>
      </c>
      <c r="F17" s="132" t="s">
        <v>67</v>
      </c>
      <c r="G17" s="139"/>
    </row>
    <row r="18" spans="2:7" ht="14.1" customHeight="1">
      <c r="B18" s="143"/>
      <c r="C18" s="173" t="s">
        <v>121</v>
      </c>
      <c r="D18" s="142">
        <v>0</v>
      </c>
      <c r="E18" s="131">
        <v>0</v>
      </c>
      <c r="F18" s="132" t="s">
        <v>67</v>
      </c>
      <c r="G18" s="139"/>
    </row>
    <row r="19" spans="2:7" ht="14.1" customHeight="1">
      <c r="B19" s="143"/>
      <c r="C19" s="173" t="s">
        <v>122</v>
      </c>
      <c r="D19" s="142">
        <v>0</v>
      </c>
      <c r="E19" s="131">
        <v>0</v>
      </c>
      <c r="F19" s="132" t="s">
        <v>67</v>
      </c>
      <c r="G19" s="139"/>
    </row>
    <row r="20" spans="2:7" ht="14.1" customHeight="1">
      <c r="B20" s="143"/>
      <c r="C20" s="173" t="s">
        <v>123</v>
      </c>
      <c r="D20" s="142">
        <v>0</v>
      </c>
      <c r="E20" s="131">
        <v>0</v>
      </c>
      <c r="F20" s="132" t="s">
        <v>67</v>
      </c>
      <c r="G20" s="139"/>
    </row>
    <row r="21" spans="2:7" ht="14.1" customHeight="1">
      <c r="B21" s="143"/>
      <c r="C21" s="173" t="s">
        <v>150</v>
      </c>
      <c r="D21" s="142">
        <v>0</v>
      </c>
      <c r="E21" s="131">
        <v>0</v>
      </c>
      <c r="F21" s="132" t="s">
        <v>67</v>
      </c>
      <c r="G21" s="139"/>
    </row>
    <row r="22" spans="2:7" ht="14.1" customHeight="1">
      <c r="B22" s="143"/>
      <c r="C22" s="173" t="s">
        <v>151</v>
      </c>
      <c r="D22" s="142">
        <v>0</v>
      </c>
      <c r="E22" s="131">
        <v>0</v>
      </c>
      <c r="F22" s="132" t="s">
        <v>67</v>
      </c>
      <c r="G22" s="139"/>
    </row>
    <row r="23" spans="2:7" s="130" customFormat="1" ht="14.1" customHeight="1">
      <c r="B23" s="143"/>
      <c r="C23" s="173" t="s">
        <v>156</v>
      </c>
      <c r="D23" s="142">
        <v>0</v>
      </c>
      <c r="E23" s="131">
        <v>0</v>
      </c>
      <c r="F23" s="132" t="s">
        <v>67</v>
      </c>
      <c r="G23" s="139"/>
    </row>
    <row r="24" spans="2:7" ht="14.1" customHeight="1">
      <c r="B24" s="143"/>
      <c r="C24" s="173" t="s">
        <v>160</v>
      </c>
      <c r="D24" s="142">
        <v>0</v>
      </c>
      <c r="E24" s="131">
        <v>0</v>
      </c>
      <c r="F24" s="132" t="s">
        <v>67</v>
      </c>
      <c r="G24" s="139"/>
    </row>
    <row r="25" spans="2:7" ht="14.1" customHeight="1">
      <c r="B25" s="143"/>
      <c r="C25" s="173" t="s">
        <v>161</v>
      </c>
      <c r="D25" s="142">
        <v>0</v>
      </c>
      <c r="E25" s="131">
        <v>0</v>
      </c>
      <c r="F25" s="132" t="s">
        <v>67</v>
      </c>
      <c r="G25" s="139"/>
    </row>
    <row r="26" spans="2:7" ht="14.1" customHeight="1">
      <c r="B26" s="143"/>
      <c r="C26" s="173" t="s">
        <v>157</v>
      </c>
      <c r="D26" s="142">
        <v>0</v>
      </c>
      <c r="E26" s="131">
        <v>0</v>
      </c>
      <c r="F26" s="132" t="s">
        <v>67</v>
      </c>
      <c r="G26" s="139"/>
    </row>
    <row r="27" spans="2:7" ht="14.1" customHeight="1">
      <c r="B27" s="143"/>
      <c r="C27" s="173" t="s">
        <v>175</v>
      </c>
      <c r="D27" s="142">
        <v>0</v>
      </c>
      <c r="E27" s="131">
        <v>0</v>
      </c>
      <c r="F27" s="132" t="s">
        <v>67</v>
      </c>
      <c r="G27" s="139"/>
    </row>
    <row r="28" spans="2:7" ht="14.1" customHeight="1">
      <c r="B28" s="143"/>
      <c r="C28" s="173" t="s">
        <v>213</v>
      </c>
      <c r="D28" s="142">
        <v>991767254.05999994</v>
      </c>
      <c r="E28" s="131">
        <v>3.7316791342994105E-3</v>
      </c>
      <c r="F28" s="132" t="s">
        <v>67</v>
      </c>
      <c r="G28" s="139"/>
    </row>
    <row r="29" spans="2:7" ht="14.1" customHeight="1">
      <c r="B29" s="143"/>
      <c r="C29" s="173" t="s">
        <v>214</v>
      </c>
      <c r="D29" s="142">
        <v>597542264.52999997</v>
      </c>
      <c r="E29" s="131">
        <v>2.2483460623249404E-3</v>
      </c>
      <c r="F29" s="132" t="s">
        <v>67</v>
      </c>
      <c r="G29" s="139"/>
    </row>
    <row r="30" spans="2:7" ht="14.1" customHeight="1">
      <c r="B30" s="143"/>
      <c r="C30" s="173" t="s">
        <v>215</v>
      </c>
      <c r="D30" s="142">
        <v>510349727.05000001</v>
      </c>
      <c r="E30" s="131">
        <v>1.9202705270128513E-3</v>
      </c>
      <c r="F30" s="132" t="s">
        <v>67</v>
      </c>
      <c r="G30" s="139"/>
    </row>
    <row r="31" spans="2:7" ht="14.1" customHeight="1">
      <c r="B31" s="143"/>
      <c r="C31" s="173" t="s">
        <v>216</v>
      </c>
      <c r="D31" s="142">
        <v>870481481.50999999</v>
      </c>
      <c r="E31" s="131">
        <v>3.2753224791876277E-3</v>
      </c>
      <c r="F31" s="132" t="s">
        <v>67</v>
      </c>
      <c r="G31" s="139"/>
    </row>
    <row r="32" spans="2:7" ht="14.1" customHeight="1">
      <c r="B32" s="143"/>
      <c r="C32" s="173" t="s">
        <v>217</v>
      </c>
      <c r="D32" s="142">
        <v>480831778.38999999</v>
      </c>
      <c r="E32" s="131">
        <v>1.809204636653076E-3</v>
      </c>
      <c r="F32" s="132" t="s">
        <v>67</v>
      </c>
      <c r="G32" s="139"/>
    </row>
    <row r="33" spans="2:7" ht="14.1" customHeight="1">
      <c r="B33" s="143"/>
      <c r="C33" s="173" t="s">
        <v>240</v>
      </c>
      <c r="D33" s="142">
        <v>765251061.42999995</v>
      </c>
      <c r="E33" s="131">
        <v>2.8793765944061353E-3</v>
      </c>
      <c r="F33" s="132" t="s">
        <v>66</v>
      </c>
      <c r="G33" s="139"/>
    </row>
    <row r="34" spans="2:7" ht="14.1" customHeight="1">
      <c r="B34" s="143"/>
      <c r="C34" s="173" t="s">
        <v>244</v>
      </c>
      <c r="D34" s="142">
        <v>168170356.11000001</v>
      </c>
      <c r="E34" s="131">
        <v>6.3276722067032718E-4</v>
      </c>
      <c r="F34" s="132" t="s">
        <v>66</v>
      </c>
      <c r="G34" s="139"/>
    </row>
    <row r="35" spans="2:7" ht="14.1" customHeight="1">
      <c r="B35" s="143"/>
      <c r="C35" s="173" t="s">
        <v>245</v>
      </c>
      <c r="D35" s="142">
        <v>136686094.59</v>
      </c>
      <c r="E35" s="131">
        <v>5.1430277118175594E-4</v>
      </c>
      <c r="F35" s="132" t="s">
        <v>66</v>
      </c>
      <c r="G35" s="139"/>
    </row>
    <row r="36" spans="2:7" ht="14.1" customHeight="1">
      <c r="B36" s="143"/>
      <c r="C36" s="173" t="s">
        <v>246</v>
      </c>
      <c r="D36" s="142">
        <v>248540641.06</v>
      </c>
      <c r="E36" s="131">
        <v>9.35172965705612E-4</v>
      </c>
      <c r="F36" s="132" t="s">
        <v>66</v>
      </c>
      <c r="G36" s="139"/>
    </row>
    <row r="37" spans="2:7" ht="14.1" customHeight="1">
      <c r="B37" s="143"/>
      <c r="C37" s="173" t="s">
        <v>247</v>
      </c>
      <c r="D37" s="142">
        <v>184277098.69999999</v>
      </c>
      <c r="E37" s="131">
        <v>6.9337135435046415E-4</v>
      </c>
      <c r="F37" s="132" t="s">
        <v>66</v>
      </c>
      <c r="G37" s="139"/>
    </row>
    <row r="38" spans="2:7" ht="14.1" customHeight="1">
      <c r="B38" s="143"/>
      <c r="C38" s="173" t="s">
        <v>248</v>
      </c>
      <c r="D38" s="142">
        <v>541052786.78999996</v>
      </c>
      <c r="E38" s="131">
        <v>2.0357955828380707E-3</v>
      </c>
      <c r="F38" s="132" t="s">
        <v>66</v>
      </c>
      <c r="G38" s="139"/>
    </row>
    <row r="39" spans="2:7" ht="14.1" customHeight="1">
      <c r="B39" s="143"/>
      <c r="C39" s="173" t="s">
        <v>211</v>
      </c>
      <c r="D39" s="142">
        <v>661265900.50785756</v>
      </c>
      <c r="E39" s="131">
        <v>2.4881161916237206E-3</v>
      </c>
      <c r="F39" s="132" t="s">
        <v>67</v>
      </c>
      <c r="G39" s="139"/>
    </row>
    <row r="40" spans="2:7" ht="14.1" customHeight="1">
      <c r="B40" s="213"/>
      <c r="C40" s="214" t="s">
        <v>274</v>
      </c>
      <c r="D40" s="215">
        <v>5725330085.4655046</v>
      </c>
      <c r="E40" s="216">
        <v>2.1542448320859501E-2</v>
      </c>
      <c r="F40" s="217" t="s">
        <v>67</v>
      </c>
      <c r="G40" s="139"/>
    </row>
    <row r="41" spans="2:7" ht="14.1" customHeight="1">
      <c r="B41" s="213"/>
      <c r="C41" s="214" t="s">
        <v>224</v>
      </c>
      <c r="D41" s="215">
        <v>0</v>
      </c>
      <c r="E41" s="216">
        <v>0</v>
      </c>
      <c r="F41" s="217" t="s">
        <v>67</v>
      </c>
      <c r="G41" s="139"/>
    </row>
    <row r="42" spans="2:7" ht="14.1" customHeight="1">
      <c r="B42" s="237"/>
      <c r="C42" s="214" t="s">
        <v>266</v>
      </c>
      <c r="D42" s="215">
        <v>19206074.869999997</v>
      </c>
      <c r="E42" s="216">
        <v>7.226585527075217E-5</v>
      </c>
      <c r="F42" s="217" t="s">
        <v>67</v>
      </c>
      <c r="G42" s="129"/>
    </row>
    <row r="43" spans="2:7" ht="14.1" customHeight="1">
      <c r="B43" s="135" t="s">
        <v>50</v>
      </c>
      <c r="C43" s="136"/>
      <c r="D43" s="137">
        <v>8981410</v>
      </c>
      <c r="E43" s="138">
        <v>3.3793957358830517E-5</v>
      </c>
      <c r="F43" s="132"/>
      <c r="G43" s="139"/>
    </row>
    <row r="44" spans="2:7" ht="14.1" customHeight="1">
      <c r="B44" s="143"/>
      <c r="C44" s="173" t="s">
        <v>6</v>
      </c>
      <c r="D44" s="142">
        <v>8981410</v>
      </c>
      <c r="E44" s="131">
        <v>3.3793957358830517E-5</v>
      </c>
      <c r="F44" s="132" t="s">
        <v>67</v>
      </c>
      <c r="G44" s="139"/>
    </row>
    <row r="45" spans="2:7" ht="14.1" customHeight="1">
      <c r="B45" s="135" t="s">
        <v>7</v>
      </c>
      <c r="C45" s="136"/>
      <c r="D45" s="137">
        <v>898625.58237808698</v>
      </c>
      <c r="E45" s="138">
        <v>3.3812190527366315E-6</v>
      </c>
      <c r="F45" s="132" t="s">
        <v>67</v>
      </c>
      <c r="G45" s="139"/>
    </row>
    <row r="46" spans="2:7" ht="14.1" customHeight="1">
      <c r="B46" s="135" t="s">
        <v>190</v>
      </c>
      <c r="C46" s="136"/>
      <c r="D46" s="137">
        <v>9000000000</v>
      </c>
      <c r="E46" s="138">
        <v>3.3863905136217433E-2</v>
      </c>
      <c r="F46" s="132"/>
      <c r="G46" s="129"/>
    </row>
    <row r="47" spans="2:7" ht="14.1" customHeight="1" thickBot="1">
      <c r="B47" s="213"/>
      <c r="C47" s="214" t="s">
        <v>273</v>
      </c>
      <c r="D47" s="215">
        <v>9000000000</v>
      </c>
      <c r="E47" s="216">
        <v>3.3863905136217433E-2</v>
      </c>
      <c r="F47" s="217" t="s">
        <v>67</v>
      </c>
      <c r="G47" s="139"/>
    </row>
    <row r="48" spans="2:7" ht="14.1" customHeight="1" thickTop="1" thickBot="1">
      <c r="B48" s="123" t="s">
        <v>69</v>
      </c>
      <c r="C48" s="124"/>
      <c r="D48" s="194">
        <v>22340601434.175568</v>
      </c>
      <c r="E48" s="179">
        <v>8.40600008503294E-2</v>
      </c>
      <c r="F48" s="125"/>
      <c r="G48" s="129"/>
    </row>
    <row r="49" spans="2:7" ht="14.1" customHeight="1" thickTop="1" thickBot="1">
      <c r="B49" s="144"/>
      <c r="C49" s="145"/>
      <c r="D49" s="137"/>
      <c r="E49" s="135"/>
      <c r="F49" s="132"/>
      <c r="G49" s="129"/>
    </row>
    <row r="50" spans="2:7" ht="14.1" customHeight="1" thickTop="1" thickBot="1">
      <c r="B50" s="123" t="s">
        <v>70</v>
      </c>
      <c r="C50" s="124"/>
      <c r="D50" s="125"/>
      <c r="E50" s="126"/>
      <c r="F50" s="125"/>
      <c r="G50" s="129"/>
    </row>
    <row r="51" spans="2:7" ht="14.1" customHeight="1" thickTop="1">
      <c r="B51" s="135" t="s">
        <v>58</v>
      </c>
      <c r="C51" s="136"/>
      <c r="D51" s="137">
        <v>36937049040.537415</v>
      </c>
      <c r="E51" s="138">
        <v>0.13898141385784113</v>
      </c>
      <c r="F51" s="132"/>
      <c r="G51" s="129"/>
    </row>
    <row r="52" spans="2:7" ht="14.1" customHeight="1">
      <c r="B52" s="146"/>
      <c r="C52" s="147" t="s">
        <v>13</v>
      </c>
      <c r="D52" s="142">
        <v>27726846.84</v>
      </c>
      <c r="E52" s="131">
        <v>1.0432659012402113E-4</v>
      </c>
      <c r="F52" s="132" t="s">
        <v>67</v>
      </c>
      <c r="G52" s="129"/>
    </row>
    <row r="53" spans="2:7" ht="14.1" customHeight="1">
      <c r="B53" s="146"/>
      <c r="C53" s="149" t="s">
        <v>26</v>
      </c>
      <c r="D53" s="150">
        <v>0</v>
      </c>
      <c r="E53" s="131">
        <v>0</v>
      </c>
      <c r="F53" s="132" t="s">
        <v>67</v>
      </c>
      <c r="G53" s="129"/>
    </row>
    <row r="54" spans="2:7" ht="14.1" customHeight="1">
      <c r="B54" s="146"/>
      <c r="C54" s="149" t="s">
        <v>27</v>
      </c>
      <c r="D54" s="150">
        <v>385851172.24107033</v>
      </c>
      <c r="E54" s="131">
        <v>1.4518252770522112E-3</v>
      </c>
      <c r="F54" s="132" t="s">
        <v>67</v>
      </c>
      <c r="G54" s="129"/>
    </row>
    <row r="55" spans="2:7" ht="14.1" customHeight="1">
      <c r="B55" s="146"/>
      <c r="C55" s="149" t="s">
        <v>28</v>
      </c>
      <c r="D55" s="150">
        <v>20072862.172800001</v>
      </c>
      <c r="E55" s="131">
        <v>7.5527277825785175E-5</v>
      </c>
      <c r="F55" s="132" t="s">
        <v>67</v>
      </c>
      <c r="G55" s="129"/>
    </row>
    <row r="56" spans="2:7" ht="14.1" customHeight="1">
      <c r="B56" s="146"/>
      <c r="C56" s="39" t="s">
        <v>31</v>
      </c>
      <c r="D56" s="150">
        <v>0</v>
      </c>
      <c r="E56" s="131">
        <v>0</v>
      </c>
      <c r="F56" s="132" t="s">
        <v>67</v>
      </c>
      <c r="G56" s="129"/>
    </row>
    <row r="57" spans="2:7" ht="14.1" customHeight="1">
      <c r="B57" s="146"/>
      <c r="C57" s="39" t="s">
        <v>257</v>
      </c>
      <c r="D57" s="150">
        <v>60694462.541409798</v>
      </c>
      <c r="E57" s="131">
        <v>2.283723913106671E-4</v>
      </c>
      <c r="F57" s="132" t="s">
        <v>67</v>
      </c>
      <c r="G57" s="129"/>
    </row>
    <row r="58" spans="2:7" ht="14.1" customHeight="1">
      <c r="B58" s="227"/>
      <c r="C58" s="228" t="s">
        <v>272</v>
      </c>
      <c r="D58" s="229">
        <v>339619856.3064</v>
      </c>
      <c r="E58" s="216">
        <v>1.2778727329261917E-3</v>
      </c>
      <c r="F58" s="217" t="s">
        <v>68</v>
      </c>
      <c r="G58" s="129"/>
    </row>
    <row r="59" spans="2:7" ht="14.1" customHeight="1">
      <c r="B59" s="227"/>
      <c r="C59" s="228" t="s">
        <v>311</v>
      </c>
      <c r="D59" s="229">
        <v>94825288.673999995</v>
      </c>
      <c r="E59" s="216">
        <v>3.567949533523077E-4</v>
      </c>
      <c r="F59" s="217" t="s">
        <v>68</v>
      </c>
      <c r="G59" s="129"/>
    </row>
    <row r="60" spans="2:7" ht="14.1" customHeight="1">
      <c r="B60" s="146"/>
      <c r="C60" s="39" t="s">
        <v>34</v>
      </c>
      <c r="D60" s="150">
        <v>6060306.176357788</v>
      </c>
      <c r="E60" s="131">
        <v>2.2802848161401416E-5</v>
      </c>
      <c r="F60" s="132" t="s">
        <v>67</v>
      </c>
      <c r="G60" s="129"/>
    </row>
    <row r="61" spans="2:7" ht="14.1" customHeight="1">
      <c r="B61" s="146"/>
      <c r="C61" s="39" t="s">
        <v>33</v>
      </c>
      <c r="D61" s="150">
        <v>8976409316.2619991</v>
      </c>
      <c r="E61" s="131">
        <v>3.3775141505528308E-2</v>
      </c>
      <c r="F61" s="132" t="s">
        <v>68</v>
      </c>
      <c r="G61" s="129"/>
    </row>
    <row r="62" spans="2:7" ht="14.1" customHeight="1">
      <c r="B62" s="146"/>
      <c r="C62" s="39" t="s">
        <v>186</v>
      </c>
      <c r="D62" s="150">
        <v>1073403035.3165408</v>
      </c>
      <c r="E62" s="131">
        <v>4.0388465067652439E-3</v>
      </c>
      <c r="F62" s="132" t="s">
        <v>68</v>
      </c>
      <c r="G62" s="129"/>
    </row>
    <row r="63" spans="2:7" ht="14.1" customHeight="1">
      <c r="B63" s="146"/>
      <c r="C63" s="39" t="s">
        <v>35</v>
      </c>
      <c r="D63" s="150">
        <v>2842620964.9463854</v>
      </c>
      <c r="E63" s="131">
        <v>1.0695805188351918E-2</v>
      </c>
      <c r="F63" s="132" t="s">
        <v>68</v>
      </c>
      <c r="G63" s="129"/>
    </row>
    <row r="64" spans="2:7" ht="14.1" customHeight="1">
      <c r="B64" s="146"/>
      <c r="C64" s="228" t="s">
        <v>283</v>
      </c>
      <c r="D64" s="229">
        <v>100242321.3936</v>
      </c>
      <c r="E64" s="216">
        <v>3.771773847007878E-4</v>
      </c>
      <c r="F64" s="217" t="s">
        <v>68</v>
      </c>
      <c r="G64" s="129"/>
    </row>
    <row r="65" spans="2:8" ht="14.1" customHeight="1">
      <c r="B65" s="146"/>
      <c r="C65" s="39" t="s">
        <v>36</v>
      </c>
      <c r="D65" s="150">
        <v>11468124.238452112</v>
      </c>
      <c r="E65" s="131">
        <v>4.3150607922366464E-5</v>
      </c>
      <c r="F65" s="132" t="s">
        <v>67</v>
      </c>
      <c r="G65" s="129"/>
    </row>
    <row r="66" spans="2:8" ht="14.1" customHeight="1">
      <c r="B66" s="146"/>
      <c r="C66" s="39" t="s">
        <v>301</v>
      </c>
      <c r="D66" s="150">
        <v>62657587.141199999</v>
      </c>
      <c r="E66" s="131">
        <v>2.3575895411265268E-4</v>
      </c>
      <c r="F66" s="217" t="s">
        <v>68</v>
      </c>
      <c r="G66" s="129"/>
    </row>
    <row r="67" spans="2:8" ht="14.1" customHeight="1">
      <c r="B67" s="146"/>
      <c r="C67" s="39" t="s">
        <v>191</v>
      </c>
      <c r="D67" s="150">
        <v>3800440000.8864002</v>
      </c>
      <c r="E67" s="131">
        <v>1.4299748851767019E-2</v>
      </c>
      <c r="F67" s="132" t="s">
        <v>66</v>
      </c>
      <c r="G67" s="129"/>
    </row>
    <row r="68" spans="2:8" ht="14.1" customHeight="1">
      <c r="B68" s="146"/>
      <c r="C68" s="39" t="s">
        <v>203</v>
      </c>
      <c r="D68" s="150">
        <v>5610247200</v>
      </c>
      <c r="E68" s="131">
        <v>2.1109430996836608E-2</v>
      </c>
      <c r="F68" s="132" t="s">
        <v>67</v>
      </c>
      <c r="G68" s="129"/>
    </row>
    <row r="69" spans="2:8" ht="14.1" customHeight="1">
      <c r="B69" s="146"/>
      <c r="C69" s="39" t="s">
        <v>204</v>
      </c>
      <c r="D69" s="150">
        <v>2805123600</v>
      </c>
      <c r="E69" s="131">
        <v>1.0554715498418304E-2</v>
      </c>
      <c r="F69" s="132" t="s">
        <v>67</v>
      </c>
      <c r="G69" s="129"/>
    </row>
    <row r="70" spans="2:8" ht="14.1" customHeight="1">
      <c r="B70" s="146"/>
      <c r="C70" s="39" t="s">
        <v>209</v>
      </c>
      <c r="D70" s="150">
        <v>6094387800</v>
      </c>
      <c r="E70" s="131">
        <v>2.2931085591391207E-2</v>
      </c>
      <c r="F70" s="132" t="s">
        <v>67</v>
      </c>
      <c r="G70" s="129"/>
    </row>
    <row r="71" spans="2:8" ht="14.1" customHeight="1">
      <c r="B71" s="146"/>
      <c r="C71" s="39" t="s">
        <v>210</v>
      </c>
      <c r="D71" s="150">
        <v>3047193900</v>
      </c>
      <c r="E71" s="131">
        <v>1.1465542795695604E-2</v>
      </c>
      <c r="F71" s="132" t="s">
        <v>67</v>
      </c>
      <c r="G71" s="129"/>
    </row>
    <row r="72" spans="2:8" ht="14.1" customHeight="1">
      <c r="B72" s="227"/>
      <c r="C72" s="228" t="s">
        <v>255</v>
      </c>
      <c r="D72" s="229">
        <v>1578004395.4008</v>
      </c>
      <c r="E72" s="216">
        <v>5.937487905598538E-3</v>
      </c>
      <c r="F72" s="217" t="s">
        <v>68</v>
      </c>
      <c r="G72" s="129"/>
    </row>
    <row r="73" spans="2:8" ht="14.1" customHeight="1">
      <c r="B73" s="135" t="s">
        <v>190</v>
      </c>
      <c r="C73" s="39"/>
      <c r="D73" s="178">
        <v>187664239308.58484</v>
      </c>
      <c r="E73" s="138">
        <v>0.70611599971181382</v>
      </c>
      <c r="F73" s="132"/>
      <c r="G73" s="129"/>
    </row>
    <row r="74" spans="2:8" ht="14.1" customHeight="1">
      <c r="B74" s="146"/>
      <c r="C74" s="228" t="s">
        <v>288</v>
      </c>
      <c r="D74" s="229">
        <v>72005661834.824844</v>
      </c>
      <c r="E74" s="216">
        <v>0.27093254462722899</v>
      </c>
      <c r="F74" s="217" t="s">
        <v>67</v>
      </c>
      <c r="G74" s="129"/>
      <c r="H74" s="148"/>
    </row>
    <row r="75" spans="2:8" ht="14.1" customHeight="1">
      <c r="B75" s="146"/>
      <c r="C75" s="228" t="s">
        <v>289</v>
      </c>
      <c r="D75" s="229">
        <v>51466195823.760002</v>
      </c>
      <c r="E75" s="216">
        <v>0.19364959701086651</v>
      </c>
      <c r="F75" s="217" t="s">
        <v>66</v>
      </c>
      <c r="G75" s="129"/>
      <c r="H75" s="148"/>
    </row>
    <row r="76" spans="2:8" ht="14.1" customHeight="1">
      <c r="B76" s="146"/>
      <c r="C76" s="228" t="s">
        <v>290</v>
      </c>
      <c r="D76" s="229">
        <v>45494881650</v>
      </c>
      <c r="E76" s="216">
        <v>0.17118159515322659</v>
      </c>
      <c r="F76" s="217" t="s">
        <v>66</v>
      </c>
      <c r="G76" s="129"/>
      <c r="H76" s="148"/>
    </row>
    <row r="77" spans="2:8" ht="14.1" customHeight="1">
      <c r="B77" s="146"/>
      <c r="C77" s="39" t="s">
        <v>196</v>
      </c>
      <c r="D77" s="150">
        <v>18697500000</v>
      </c>
      <c r="E77" s="131">
        <v>7.0352262920491723E-2</v>
      </c>
      <c r="F77" s="217" t="s">
        <v>67</v>
      </c>
      <c r="G77" s="129"/>
      <c r="H77" s="148"/>
    </row>
    <row r="78" spans="2:8" ht="14.1" customHeight="1">
      <c r="B78" s="135" t="s">
        <v>59</v>
      </c>
      <c r="C78" s="151"/>
      <c r="D78" s="137">
        <v>18827812907.444202</v>
      </c>
      <c r="E78" s="138">
        <v>7.0842585580015632E-2</v>
      </c>
      <c r="F78" s="132"/>
      <c r="G78" s="129"/>
      <c r="H78" s="148"/>
    </row>
    <row r="79" spans="2:8" ht="14.1" customHeight="1">
      <c r="B79" s="146"/>
      <c r="C79" s="147" t="s">
        <v>17</v>
      </c>
      <c r="D79" s="142">
        <v>978372864</v>
      </c>
      <c r="E79" s="131">
        <v>3.6812806504828181E-3</v>
      </c>
      <c r="F79" s="132" t="s">
        <v>67</v>
      </c>
      <c r="G79" s="129"/>
      <c r="H79" s="148"/>
    </row>
    <row r="80" spans="2:8" ht="14.1" customHeight="1">
      <c r="B80" s="146"/>
      <c r="C80" s="147" t="s">
        <v>18</v>
      </c>
      <c r="D80" s="142">
        <v>66744490.68</v>
      </c>
      <c r="E80" s="131">
        <v>2.5113656675029654E-4</v>
      </c>
      <c r="F80" s="132" t="s">
        <v>67</v>
      </c>
      <c r="G80" s="129"/>
      <c r="H80" s="148"/>
    </row>
    <row r="81" spans="2:8" ht="14.1" customHeight="1">
      <c r="B81" s="146"/>
      <c r="C81" s="147" t="s">
        <v>19</v>
      </c>
      <c r="D81" s="142">
        <v>1571440013.28</v>
      </c>
      <c r="E81" s="131">
        <v>5.9127883929966877E-3</v>
      </c>
      <c r="F81" s="132" t="s">
        <v>67</v>
      </c>
      <c r="G81" s="129"/>
      <c r="H81" s="148"/>
    </row>
    <row r="82" spans="2:8" ht="14.1" customHeight="1">
      <c r="B82" s="146"/>
      <c r="C82" s="147" t="s">
        <v>20</v>
      </c>
      <c r="D82" s="142">
        <v>898381069.91999996</v>
      </c>
      <c r="E82" s="131">
        <v>3.3802990364382667E-3</v>
      </c>
      <c r="F82" s="132" t="s">
        <v>67</v>
      </c>
      <c r="G82" s="129"/>
      <c r="H82" s="148"/>
    </row>
    <row r="83" spans="2:8" ht="14.1" customHeight="1">
      <c r="B83" s="146"/>
      <c r="C83" s="218" t="s">
        <v>230</v>
      </c>
      <c r="D83" s="215">
        <v>1018495319.9902099</v>
      </c>
      <c r="E83" s="216">
        <v>3.8322476553144325E-3</v>
      </c>
      <c r="F83" s="217" t="s">
        <v>67</v>
      </c>
      <c r="G83" s="129"/>
      <c r="H83" s="148"/>
    </row>
    <row r="84" spans="2:8" ht="14.1" customHeight="1">
      <c r="B84" s="146"/>
      <c r="C84" s="218" t="s">
        <v>231</v>
      </c>
      <c r="D84" s="215">
        <v>5371279192.3251228</v>
      </c>
      <c r="E84" s="216">
        <v>2.0210276558781839E-2</v>
      </c>
      <c r="F84" s="217" t="s">
        <v>66</v>
      </c>
      <c r="G84" s="129"/>
      <c r="H84" s="148"/>
    </row>
    <row r="85" spans="2:8" ht="14.1" customHeight="1">
      <c r="B85" s="146"/>
      <c r="C85" s="218" t="s">
        <v>232</v>
      </c>
      <c r="D85" s="215">
        <v>367714494.61076206</v>
      </c>
      <c r="E85" s="216">
        <v>1.383583195856776E-3</v>
      </c>
      <c r="F85" s="217" t="s">
        <v>67</v>
      </c>
      <c r="G85" s="129"/>
      <c r="H85" s="148"/>
    </row>
    <row r="86" spans="2:8" ht="14.1" customHeight="1">
      <c r="B86" s="146"/>
      <c r="C86" s="218" t="s">
        <v>233</v>
      </c>
      <c r="D86" s="215">
        <v>664196955.65376699</v>
      </c>
      <c r="E86" s="216">
        <v>2.4991447442248428E-3</v>
      </c>
      <c r="F86" s="217" t="s">
        <v>66</v>
      </c>
      <c r="G86" s="129"/>
      <c r="H86" s="148"/>
    </row>
    <row r="87" spans="2:8" ht="14.1" customHeight="1">
      <c r="B87" s="227"/>
      <c r="C87" s="218" t="s">
        <v>269</v>
      </c>
      <c r="D87" s="215">
        <v>740853635.9145391</v>
      </c>
      <c r="E87" s="216">
        <v>2.7875774718257472E-3</v>
      </c>
      <c r="F87" s="217" t="s">
        <v>67</v>
      </c>
      <c r="G87" s="129"/>
      <c r="H87" s="148"/>
    </row>
    <row r="88" spans="2:8" ht="14.1" customHeight="1">
      <c r="B88" s="227"/>
      <c r="C88" s="218" t="s">
        <v>270</v>
      </c>
      <c r="D88" s="215">
        <v>3959965669.3713727</v>
      </c>
      <c r="E88" s="216">
        <v>1.489998908558555E-2</v>
      </c>
      <c r="F88" s="217" t="s">
        <v>66</v>
      </c>
      <c r="G88" s="129"/>
      <c r="H88" s="148"/>
    </row>
    <row r="89" spans="2:8" ht="14.1" customHeight="1">
      <c r="B89" s="146"/>
      <c r="C89" s="218" t="s">
        <v>228</v>
      </c>
      <c r="D89" s="215">
        <v>1223442817.085741</v>
      </c>
      <c r="E89" s="216">
        <v>4.6033946108197952E-3</v>
      </c>
      <c r="F89" s="217" t="s">
        <v>66</v>
      </c>
      <c r="G89" s="129"/>
      <c r="H89" s="148"/>
    </row>
    <row r="90" spans="2:8" ht="14.1" customHeight="1">
      <c r="B90" s="146"/>
      <c r="C90" s="218" t="s">
        <v>229</v>
      </c>
      <c r="D90" s="215">
        <v>1150457012.292665</v>
      </c>
      <c r="E90" s="216">
        <v>4.3287741252861049E-3</v>
      </c>
      <c r="F90" s="217" t="s">
        <v>66</v>
      </c>
      <c r="G90" s="129"/>
      <c r="H90" s="148"/>
    </row>
    <row r="91" spans="2:8" ht="14.1" customHeight="1">
      <c r="B91" s="227"/>
      <c r="C91" s="218" t="s">
        <v>259</v>
      </c>
      <c r="D91" s="215">
        <v>816469372.32002604</v>
      </c>
      <c r="E91" s="216">
        <v>3.0720934856524841E-3</v>
      </c>
      <c r="F91" s="217" t="s">
        <v>68</v>
      </c>
      <c r="G91" s="129"/>
      <c r="H91" s="148"/>
    </row>
    <row r="92" spans="2:8" ht="14.1" customHeight="1" thickBot="1">
      <c r="B92" s="135" t="s">
        <v>50</v>
      </c>
      <c r="C92" s="141"/>
      <c r="D92" s="137">
        <v>0</v>
      </c>
      <c r="E92" s="138">
        <v>0</v>
      </c>
      <c r="F92" s="132"/>
      <c r="G92" s="129"/>
      <c r="H92" s="148"/>
    </row>
    <row r="93" spans="2:8" ht="14.1" customHeight="1" thickTop="1" thickBot="1">
      <c r="B93" s="123" t="s">
        <v>71</v>
      </c>
      <c r="C93" s="124"/>
      <c r="D93" s="194">
        <v>243429101256.56647</v>
      </c>
      <c r="E93" s="179">
        <v>0.91593999914967061</v>
      </c>
      <c r="F93" s="125"/>
      <c r="G93" s="129"/>
      <c r="H93" s="148"/>
    </row>
    <row r="94" spans="2:8" ht="14.1" customHeight="1" thickTop="1" thickBot="1">
      <c r="B94" s="40"/>
      <c r="C94" s="153"/>
      <c r="D94" s="154"/>
      <c r="E94" s="40"/>
      <c r="F94" s="155"/>
      <c r="G94" s="129"/>
      <c r="H94" s="148"/>
    </row>
    <row r="95" spans="2:8" ht="12.75" customHeight="1" thickTop="1" thickBot="1">
      <c r="B95" s="123" t="s">
        <v>30</v>
      </c>
      <c r="C95" s="124"/>
      <c r="D95" s="194">
        <v>265769702690.74203</v>
      </c>
      <c r="E95" s="179">
        <v>1</v>
      </c>
      <c r="F95" s="125"/>
      <c r="G95" s="129"/>
      <c r="H95" s="148"/>
    </row>
    <row r="96" spans="2:8" ht="12" thickTop="1">
      <c r="B96" s="156"/>
      <c r="C96" s="156"/>
      <c r="D96" s="156"/>
      <c r="E96" s="156"/>
      <c r="F96" s="156"/>
      <c r="G96" s="152"/>
      <c r="H96" s="148"/>
    </row>
    <row r="97" spans="2:8" ht="13.5" customHeight="1">
      <c r="B97" s="156" t="s">
        <v>323</v>
      </c>
      <c r="C97" s="169"/>
      <c r="D97" s="157"/>
      <c r="E97" s="156"/>
      <c r="F97" s="158"/>
      <c r="H97" s="148"/>
    </row>
    <row r="98" spans="2:8">
      <c r="B98" s="156" t="s">
        <v>324</v>
      </c>
      <c r="C98" s="169"/>
      <c r="D98" s="159"/>
      <c r="E98" s="158"/>
      <c r="F98" s="156"/>
      <c r="H98" s="148"/>
    </row>
    <row r="99" spans="2:8">
      <c r="B99" s="156" t="s">
        <v>325</v>
      </c>
      <c r="C99" s="169"/>
      <c r="D99" s="157"/>
      <c r="E99" s="156"/>
      <c r="F99" s="156"/>
      <c r="H99" s="148"/>
    </row>
    <row r="100" spans="2:8">
      <c r="B100" s="156" t="s">
        <v>326</v>
      </c>
      <c r="C100" s="169"/>
      <c r="D100" s="156"/>
      <c r="E100" s="156"/>
      <c r="F100" s="156"/>
      <c r="H100" s="148"/>
    </row>
    <row r="101" spans="2:8">
      <c r="B101" s="156"/>
      <c r="C101" s="156"/>
      <c r="D101" s="157"/>
      <c r="E101" s="156"/>
      <c r="F101" s="156"/>
      <c r="H101" s="148"/>
    </row>
    <row r="102" spans="2:8">
      <c r="B102" s="156"/>
      <c r="C102" s="41"/>
      <c r="D102" s="41"/>
      <c r="E102" s="41"/>
      <c r="F102" s="156"/>
      <c r="H102" s="148"/>
    </row>
    <row r="103" spans="2:8" ht="12.75">
      <c r="B103" s="156"/>
      <c r="C103" s="160"/>
      <c r="D103" s="161"/>
      <c r="E103" s="41"/>
      <c r="F103" s="156"/>
      <c r="H103" s="148"/>
    </row>
    <row r="104" spans="2:8" ht="13.5" thickBot="1">
      <c r="B104" s="156"/>
      <c r="C104" s="160"/>
      <c r="D104" s="161"/>
      <c r="E104" s="41"/>
      <c r="F104" s="156"/>
      <c r="H104" s="148"/>
    </row>
    <row r="105" spans="2:8" ht="12.75" thickTop="1" thickBot="1">
      <c r="B105" s="156"/>
      <c r="C105" s="297" t="s">
        <v>327</v>
      </c>
      <c r="D105" s="298"/>
      <c r="E105" s="299"/>
      <c r="F105" s="156"/>
      <c r="H105" s="148"/>
    </row>
    <row r="106" spans="2:8" ht="14.25" thickTop="1" thickBot="1">
      <c r="C106" s="188" t="s">
        <v>149</v>
      </c>
      <c r="D106" s="188" t="s">
        <v>2</v>
      </c>
      <c r="E106" s="188" t="s">
        <v>29</v>
      </c>
      <c r="H106" s="148"/>
    </row>
    <row r="107" spans="2:8" ht="13.5" thickTop="1">
      <c r="B107" s="156"/>
      <c r="C107" s="121" t="s">
        <v>146</v>
      </c>
      <c r="D107" s="195">
        <v>133281232708.39616</v>
      </c>
      <c r="E107" s="122">
        <v>0.50149144676391655</v>
      </c>
      <c r="F107" s="156"/>
      <c r="H107" s="148"/>
    </row>
    <row r="108" spans="2:8" ht="12.75">
      <c r="B108" s="156"/>
      <c r="C108" s="127" t="s">
        <v>147</v>
      </c>
      <c r="D108" s="196">
        <v>116604217844.58488</v>
      </c>
      <c r="E108" s="128">
        <v>0.43874157461909502</v>
      </c>
      <c r="F108" s="156"/>
      <c r="H108" s="148"/>
    </row>
    <row r="109" spans="2:8" ht="12.75">
      <c r="B109" s="156"/>
      <c r="C109" s="127" t="s">
        <v>148</v>
      </c>
      <c r="D109" s="196">
        <v>15884252137.760952</v>
      </c>
      <c r="E109" s="128">
        <v>5.9766978616988438E-2</v>
      </c>
      <c r="F109" s="156"/>
      <c r="H109" s="148"/>
    </row>
    <row r="110" spans="2:8" ht="13.5" thickBot="1">
      <c r="B110" s="156"/>
      <c r="C110" s="133"/>
      <c r="D110" s="194">
        <v>265769702690.742</v>
      </c>
      <c r="E110" s="134">
        <v>1</v>
      </c>
      <c r="F110" s="156"/>
      <c r="H110" s="148"/>
    </row>
    <row r="111" spans="2:8" ht="12" thickTop="1">
      <c r="B111" s="156"/>
      <c r="C111" s="156"/>
      <c r="D111" s="156"/>
      <c r="E111" s="156"/>
      <c r="F111" s="156"/>
      <c r="H111" s="148"/>
    </row>
    <row r="112" spans="2:8">
      <c r="B112" s="156"/>
      <c r="C112" s="156"/>
      <c r="D112" s="156"/>
      <c r="E112" s="156"/>
      <c r="F112" s="156"/>
      <c r="H112" s="148"/>
    </row>
    <row r="113" spans="2:8">
      <c r="B113" s="156"/>
      <c r="C113" s="156"/>
      <c r="D113" s="156"/>
      <c r="E113" s="156"/>
      <c r="F113" s="156"/>
      <c r="H113" s="148"/>
    </row>
    <row r="114" spans="2:8">
      <c r="B114" s="156"/>
      <c r="C114" s="156"/>
      <c r="D114" s="156"/>
      <c r="E114" s="156"/>
      <c r="F114" s="156"/>
      <c r="H114" s="148"/>
    </row>
    <row r="115" spans="2:8">
      <c r="B115" s="156"/>
      <c r="C115" s="156"/>
      <c r="D115" s="156"/>
      <c r="E115" s="156"/>
      <c r="F115" s="156"/>
      <c r="H115" s="148"/>
    </row>
    <row r="116" spans="2:8">
      <c r="B116" s="156"/>
      <c r="C116" s="156"/>
      <c r="D116" s="156"/>
      <c r="E116" s="156"/>
      <c r="F116" s="156"/>
      <c r="H116" s="148"/>
    </row>
    <row r="117" spans="2:8">
      <c r="B117" s="156"/>
      <c r="C117" s="156"/>
      <c r="D117" s="156"/>
      <c r="E117" s="156"/>
      <c r="F117" s="156"/>
      <c r="H117" s="148"/>
    </row>
    <row r="118" spans="2:8">
      <c r="B118" s="156"/>
      <c r="C118" s="156"/>
      <c r="D118" s="156"/>
      <c r="E118" s="156"/>
      <c r="F118" s="156"/>
      <c r="H118" s="148"/>
    </row>
    <row r="119" spans="2:8">
      <c r="B119" s="156"/>
      <c r="C119" s="156"/>
      <c r="D119" s="156"/>
      <c r="E119" s="156"/>
      <c r="F119" s="156"/>
      <c r="H119" s="148"/>
    </row>
    <row r="120" spans="2:8">
      <c r="B120" s="156"/>
      <c r="C120" s="156"/>
      <c r="D120" s="156"/>
      <c r="E120" s="156"/>
      <c r="F120" s="156"/>
      <c r="H120" s="148"/>
    </row>
    <row r="121" spans="2:8">
      <c r="B121" s="156"/>
      <c r="C121" s="156"/>
      <c r="D121" s="156"/>
      <c r="E121" s="156"/>
      <c r="F121" s="156"/>
      <c r="H121" s="148"/>
    </row>
    <row r="122" spans="2:8">
      <c r="B122" s="156"/>
      <c r="C122" s="156"/>
      <c r="D122" s="156"/>
      <c r="E122" s="156"/>
      <c r="F122" s="156"/>
      <c r="H122" s="148"/>
    </row>
    <row r="123" spans="2:8">
      <c r="B123" s="156"/>
      <c r="C123" s="156"/>
      <c r="D123" s="156"/>
      <c r="E123" s="156"/>
      <c r="F123" s="156"/>
      <c r="H123" s="148"/>
    </row>
    <row r="124" spans="2:8">
      <c r="B124" s="156"/>
      <c r="C124" s="156"/>
      <c r="D124" s="156"/>
      <c r="E124" s="156"/>
      <c r="F124" s="156"/>
      <c r="H124" s="148"/>
    </row>
    <row r="125" spans="2:8">
      <c r="B125" s="156"/>
      <c r="C125" s="156"/>
      <c r="D125" s="156"/>
      <c r="E125" s="156"/>
      <c r="F125" s="156"/>
      <c r="H125" s="148"/>
    </row>
    <row r="126" spans="2:8">
      <c r="B126" s="156"/>
      <c r="C126" s="156"/>
      <c r="D126" s="156"/>
      <c r="E126" s="156"/>
      <c r="F126" s="156"/>
      <c r="H126" s="148"/>
    </row>
    <row r="127" spans="2:8">
      <c r="B127" s="156"/>
      <c r="C127" s="156"/>
      <c r="D127" s="156"/>
      <c r="E127" s="156"/>
      <c r="F127" s="156"/>
      <c r="H127" s="148"/>
    </row>
    <row r="128" spans="2:8">
      <c r="B128" s="156"/>
      <c r="C128" s="156"/>
      <c r="D128" s="156"/>
      <c r="E128" s="156"/>
      <c r="F128" s="156"/>
      <c r="H128" s="148"/>
    </row>
    <row r="129" spans="2:8">
      <c r="B129" s="156"/>
      <c r="C129" s="156"/>
      <c r="D129" s="156"/>
      <c r="E129" s="156"/>
      <c r="F129" s="156"/>
      <c r="H129" s="148"/>
    </row>
    <row r="130" spans="2:8">
      <c r="B130" s="156"/>
      <c r="C130" s="156"/>
      <c r="D130" s="156"/>
      <c r="E130" s="156"/>
      <c r="F130" s="156"/>
      <c r="H130" s="148"/>
    </row>
    <row r="131" spans="2:8">
      <c r="B131" s="156"/>
      <c r="C131" s="156"/>
      <c r="D131" s="156"/>
      <c r="E131" s="156"/>
      <c r="F131" s="156"/>
      <c r="H131" s="148"/>
    </row>
    <row r="132" spans="2:8">
      <c r="B132" s="156"/>
      <c r="C132" s="156"/>
      <c r="D132" s="156"/>
      <c r="E132" s="156"/>
      <c r="F132" s="156"/>
      <c r="H132" s="148"/>
    </row>
    <row r="133" spans="2:8">
      <c r="B133" s="156"/>
      <c r="C133" s="156"/>
      <c r="D133" s="156"/>
      <c r="E133" s="156"/>
      <c r="F133" s="156"/>
      <c r="H133" s="148"/>
    </row>
    <row r="134" spans="2:8">
      <c r="B134" s="156"/>
      <c r="C134" s="156"/>
      <c r="D134" s="156"/>
      <c r="E134" s="156"/>
      <c r="F134" s="156"/>
      <c r="H134" s="148"/>
    </row>
    <row r="135" spans="2:8" ht="15" customHeight="1">
      <c r="B135" s="156"/>
      <c r="C135" s="294" t="s">
        <v>331</v>
      </c>
      <c r="D135" s="294"/>
      <c r="E135" s="294"/>
      <c r="F135" s="156"/>
      <c r="H135" s="148"/>
    </row>
    <row r="136" spans="2:8" ht="18.75" customHeight="1">
      <c r="B136" s="156"/>
      <c r="C136" s="294"/>
      <c r="D136" s="294"/>
      <c r="E136" s="294"/>
      <c r="F136" s="156"/>
      <c r="H136" s="148"/>
    </row>
    <row r="137" spans="2:8">
      <c r="B137" s="156"/>
      <c r="C137" s="156"/>
      <c r="D137" s="156"/>
      <c r="E137" s="156"/>
      <c r="F137" s="156"/>
      <c r="H137" s="148"/>
    </row>
    <row r="138" spans="2:8">
      <c r="B138" s="156"/>
      <c r="C138" s="156"/>
      <c r="D138" s="156"/>
      <c r="E138" s="156"/>
      <c r="F138" s="156"/>
      <c r="H138" s="148"/>
    </row>
    <row r="139" spans="2:8">
      <c r="B139" s="156"/>
      <c r="C139" s="156"/>
      <c r="D139" s="156"/>
      <c r="E139" s="156"/>
      <c r="F139" s="156"/>
      <c r="H139" s="148"/>
    </row>
    <row r="140" spans="2:8">
      <c r="B140" s="156"/>
      <c r="C140" s="156"/>
      <c r="D140" s="156"/>
      <c r="E140" s="156"/>
      <c r="F140" s="156"/>
      <c r="H140" s="148"/>
    </row>
    <row r="141" spans="2:8">
      <c r="B141" s="156"/>
      <c r="C141" s="156"/>
      <c r="D141" s="162"/>
      <c r="E141" s="156"/>
      <c r="F141" s="156"/>
      <c r="H141" s="148"/>
    </row>
    <row r="142" spans="2:8">
      <c r="B142" s="156"/>
      <c r="C142" s="156"/>
      <c r="D142" s="156"/>
      <c r="E142" s="156"/>
      <c r="F142" s="156"/>
      <c r="H142" s="148"/>
    </row>
    <row r="143" spans="2:8">
      <c r="B143" s="156"/>
      <c r="C143" s="156"/>
      <c r="D143" s="163"/>
      <c r="E143" s="156"/>
      <c r="F143" s="156"/>
      <c r="H143" s="148"/>
    </row>
    <row r="144" spans="2:8">
      <c r="B144" s="156"/>
      <c r="C144" s="156"/>
      <c r="D144" s="156"/>
      <c r="E144" s="156"/>
      <c r="F144" s="156"/>
      <c r="H144" s="148"/>
    </row>
    <row r="145" spans="2:8">
      <c r="B145" s="156"/>
      <c r="C145" s="156"/>
      <c r="D145" s="162"/>
      <c r="E145" s="156"/>
      <c r="F145" s="156"/>
      <c r="H145" s="148"/>
    </row>
    <row r="146" spans="2:8">
      <c r="B146" s="156"/>
      <c r="C146" s="156"/>
      <c r="D146" s="156"/>
      <c r="E146" s="156"/>
      <c r="F146" s="156"/>
      <c r="H146" s="148"/>
    </row>
    <row r="147" spans="2:8">
      <c r="B147" s="156"/>
      <c r="C147" s="156"/>
      <c r="D147" s="163"/>
      <c r="E147" s="156"/>
      <c r="F147" s="156"/>
      <c r="H147" s="148"/>
    </row>
    <row r="148" spans="2:8">
      <c r="B148" s="156"/>
      <c r="C148" s="156"/>
      <c r="D148" s="156"/>
      <c r="E148" s="156"/>
      <c r="F148" s="156"/>
      <c r="H148" s="148"/>
    </row>
    <row r="149" spans="2:8">
      <c r="B149" s="156"/>
      <c r="C149" s="156"/>
      <c r="D149" s="156"/>
      <c r="E149" s="156"/>
      <c r="F149" s="156"/>
      <c r="H149" s="148"/>
    </row>
    <row r="150" spans="2:8">
      <c r="B150" s="156"/>
      <c r="C150" s="156"/>
      <c r="D150" s="156"/>
      <c r="E150" s="156"/>
      <c r="F150" s="156"/>
      <c r="H150" s="148"/>
    </row>
    <row r="151" spans="2:8">
      <c r="B151" s="156"/>
      <c r="C151" s="156"/>
      <c r="D151" s="156"/>
      <c r="E151" s="156"/>
      <c r="F151" s="156"/>
      <c r="H151" s="148"/>
    </row>
    <row r="152" spans="2:8">
      <c r="B152" s="156"/>
      <c r="C152" s="156"/>
      <c r="D152" s="156"/>
      <c r="E152" s="156"/>
      <c r="F152" s="156"/>
      <c r="H152" s="148"/>
    </row>
    <row r="153" spans="2:8">
      <c r="B153" s="156"/>
      <c r="C153" s="156"/>
      <c r="D153" s="156"/>
      <c r="E153" s="156"/>
      <c r="F153" s="156"/>
      <c r="H153" s="148"/>
    </row>
    <row r="154" spans="2:8">
      <c r="B154" s="156"/>
      <c r="C154" s="156"/>
      <c r="D154" s="156"/>
      <c r="E154" s="156"/>
      <c r="F154" s="156"/>
      <c r="H154" s="148"/>
    </row>
    <row r="155" spans="2:8">
      <c r="B155" s="156"/>
      <c r="C155" s="156"/>
      <c r="D155" s="156"/>
      <c r="E155" s="156"/>
      <c r="F155" s="156"/>
      <c r="H155" s="148"/>
    </row>
    <row r="156" spans="2:8">
      <c r="B156" s="156"/>
      <c r="C156" s="156"/>
      <c r="D156" s="156"/>
      <c r="E156" s="156"/>
      <c r="F156" s="156"/>
      <c r="H156" s="148"/>
    </row>
    <row r="157" spans="2:8">
      <c r="B157" s="156"/>
      <c r="C157" s="156"/>
      <c r="D157" s="156"/>
      <c r="E157" s="156"/>
      <c r="F157" s="156"/>
      <c r="H157" s="148"/>
    </row>
    <row r="158" spans="2:8">
      <c r="B158" s="156"/>
      <c r="C158" s="156"/>
      <c r="D158" s="156"/>
      <c r="E158" s="156"/>
      <c r="F158" s="156"/>
      <c r="H158" s="148"/>
    </row>
    <row r="159" spans="2:8">
      <c r="B159" s="156"/>
      <c r="C159" s="156"/>
      <c r="D159" s="156"/>
      <c r="E159" s="156"/>
      <c r="F159" s="156"/>
      <c r="H159" s="148"/>
    </row>
    <row r="160" spans="2:8">
      <c r="B160" s="156"/>
      <c r="C160" s="156"/>
      <c r="D160" s="156"/>
      <c r="E160" s="156"/>
      <c r="F160" s="156"/>
      <c r="H160" s="148"/>
    </row>
    <row r="161" spans="2:8">
      <c r="B161" s="156"/>
      <c r="C161" s="156"/>
      <c r="D161" s="156"/>
      <c r="E161" s="156"/>
      <c r="F161" s="156"/>
      <c r="H161" s="148"/>
    </row>
    <row r="162" spans="2:8">
      <c r="B162" s="156"/>
      <c r="C162" s="156"/>
      <c r="D162" s="156"/>
      <c r="E162" s="156"/>
      <c r="F162" s="156"/>
      <c r="H162" s="148"/>
    </row>
    <row r="163" spans="2:8">
      <c r="B163" s="156"/>
      <c r="C163" s="156"/>
      <c r="D163" s="156"/>
      <c r="E163" s="156"/>
      <c r="F163" s="156"/>
      <c r="H163" s="148"/>
    </row>
    <row r="164" spans="2:8">
      <c r="B164" s="156"/>
      <c r="C164" s="156"/>
      <c r="D164" s="156"/>
      <c r="E164" s="156"/>
      <c r="F164" s="156"/>
      <c r="H164" s="148"/>
    </row>
    <row r="165" spans="2:8">
      <c r="B165" s="156"/>
      <c r="C165" s="156"/>
      <c r="D165" s="156"/>
      <c r="E165" s="156"/>
      <c r="F165" s="156"/>
      <c r="H165" s="148"/>
    </row>
    <row r="166" spans="2:8">
      <c r="B166" s="156"/>
      <c r="C166" s="156"/>
      <c r="D166" s="156"/>
      <c r="E166" s="156"/>
      <c r="F166" s="156"/>
      <c r="H166" s="148"/>
    </row>
    <row r="167" spans="2:8">
      <c r="B167" s="156"/>
      <c r="C167" s="156"/>
      <c r="D167" s="156"/>
      <c r="E167" s="156"/>
      <c r="F167" s="156"/>
      <c r="H167" s="148"/>
    </row>
    <row r="168" spans="2:8">
      <c r="B168" s="156"/>
      <c r="C168" s="156"/>
      <c r="D168" s="156"/>
      <c r="E168" s="156"/>
      <c r="F168" s="156"/>
      <c r="H168" s="148"/>
    </row>
    <row r="169" spans="2:8">
      <c r="B169" s="156"/>
      <c r="C169" s="156"/>
      <c r="D169" s="156"/>
      <c r="E169" s="156"/>
      <c r="F169" s="156"/>
      <c r="H169" s="148"/>
    </row>
    <row r="170" spans="2:8">
      <c r="B170" s="156"/>
      <c r="C170" s="156"/>
      <c r="D170" s="156"/>
      <c r="E170" s="156"/>
      <c r="F170" s="156"/>
      <c r="H170" s="148"/>
    </row>
    <row r="171" spans="2:8">
      <c r="B171" s="156"/>
      <c r="C171" s="156"/>
      <c r="D171" s="156"/>
      <c r="E171" s="156"/>
      <c r="F171" s="156"/>
      <c r="H171" s="148"/>
    </row>
    <row r="172" spans="2:8">
      <c r="B172" s="156"/>
      <c r="C172" s="156"/>
      <c r="D172" s="156"/>
      <c r="E172" s="156"/>
      <c r="F172" s="156"/>
      <c r="H172" s="148"/>
    </row>
    <row r="173" spans="2:8">
      <c r="B173" s="156"/>
      <c r="C173" s="156"/>
      <c r="D173" s="156"/>
      <c r="E173" s="156"/>
      <c r="F173" s="156"/>
      <c r="H173" s="148"/>
    </row>
    <row r="174" spans="2:8">
      <c r="B174" s="156"/>
      <c r="C174" s="156"/>
      <c r="D174" s="156"/>
      <c r="E174" s="156"/>
      <c r="F174" s="156"/>
      <c r="H174" s="148"/>
    </row>
    <row r="175" spans="2:8">
      <c r="B175" s="156"/>
      <c r="C175" s="156"/>
      <c r="D175" s="156"/>
      <c r="E175" s="156"/>
      <c r="F175" s="156"/>
      <c r="H175" s="148"/>
    </row>
    <row r="176" spans="2:8">
      <c r="B176" s="156"/>
      <c r="C176" s="156"/>
      <c r="D176" s="156"/>
      <c r="E176" s="156"/>
      <c r="F176" s="156"/>
      <c r="H176" s="148"/>
    </row>
    <row r="177" spans="2:8">
      <c r="B177" s="156"/>
      <c r="C177" s="156"/>
      <c r="D177" s="156"/>
      <c r="E177" s="156"/>
      <c r="F177" s="156"/>
      <c r="H177" s="148"/>
    </row>
    <row r="178" spans="2:8">
      <c r="B178" s="156"/>
      <c r="C178" s="156"/>
      <c r="D178" s="156"/>
      <c r="E178" s="156"/>
      <c r="F178" s="156"/>
      <c r="H178" s="148"/>
    </row>
    <row r="179" spans="2:8">
      <c r="B179" s="156"/>
      <c r="C179" s="156"/>
      <c r="D179" s="156"/>
      <c r="E179" s="156"/>
      <c r="F179" s="156"/>
      <c r="H179" s="148"/>
    </row>
    <row r="180" spans="2:8">
      <c r="B180" s="156"/>
      <c r="C180" s="156"/>
      <c r="D180" s="156"/>
      <c r="E180" s="156"/>
      <c r="F180" s="156"/>
      <c r="H180" s="148"/>
    </row>
    <row r="181" spans="2:8">
      <c r="B181" s="156"/>
      <c r="C181" s="156"/>
      <c r="D181" s="156"/>
      <c r="E181" s="156"/>
      <c r="F181" s="156"/>
      <c r="H181" s="148"/>
    </row>
    <row r="182" spans="2:8">
      <c r="B182" s="156"/>
      <c r="C182" s="156"/>
      <c r="D182" s="156"/>
      <c r="E182" s="156"/>
      <c r="F182" s="156"/>
      <c r="H182" s="148"/>
    </row>
    <row r="183" spans="2:8">
      <c r="B183" s="156"/>
      <c r="C183" s="156"/>
      <c r="D183" s="156"/>
      <c r="E183" s="156"/>
      <c r="F183" s="156"/>
      <c r="H183" s="148"/>
    </row>
    <row r="184" spans="2:8">
      <c r="B184" s="156"/>
      <c r="C184" s="156"/>
      <c r="D184" s="156"/>
      <c r="E184" s="156"/>
      <c r="F184" s="156"/>
      <c r="H184" s="148"/>
    </row>
    <row r="185" spans="2:8">
      <c r="B185" s="156"/>
      <c r="C185" s="156"/>
      <c r="D185" s="156"/>
      <c r="E185" s="156"/>
      <c r="F185" s="156"/>
      <c r="H185" s="148"/>
    </row>
    <row r="186" spans="2:8">
      <c r="B186" s="156"/>
      <c r="C186" s="156"/>
      <c r="D186" s="156"/>
      <c r="E186" s="156"/>
      <c r="F186" s="156"/>
      <c r="H186" s="148"/>
    </row>
    <row r="187" spans="2:8">
      <c r="B187" s="156"/>
      <c r="C187" s="156"/>
      <c r="D187" s="156"/>
      <c r="E187" s="156"/>
      <c r="F187" s="156"/>
      <c r="H187" s="148"/>
    </row>
    <row r="188" spans="2:8">
      <c r="B188" s="156"/>
      <c r="C188" s="156"/>
      <c r="D188" s="156"/>
      <c r="E188" s="156"/>
      <c r="F188" s="156"/>
      <c r="H188" s="148"/>
    </row>
    <row r="189" spans="2:8">
      <c r="H189" s="148"/>
    </row>
    <row r="190" spans="2:8">
      <c r="H190" s="148"/>
    </row>
    <row r="191" spans="2:8">
      <c r="H191" s="148"/>
    </row>
    <row r="192" spans="2:8">
      <c r="H192" s="148"/>
    </row>
    <row r="193" spans="8:8">
      <c r="H193" s="148"/>
    </row>
    <row r="194" spans="8:8">
      <c r="H194" s="148"/>
    </row>
    <row r="195" spans="8:8">
      <c r="H195" s="148"/>
    </row>
    <row r="196" spans="8:8">
      <c r="H196" s="148"/>
    </row>
    <row r="197" spans="8:8">
      <c r="H197" s="148"/>
    </row>
    <row r="198" spans="8:8">
      <c r="H198" s="148"/>
    </row>
    <row r="199" spans="8:8">
      <c r="H199" s="148"/>
    </row>
    <row r="200" spans="8:8">
      <c r="H200" s="148"/>
    </row>
    <row r="201" spans="8:8">
      <c r="H201" s="148"/>
    </row>
    <row r="202" spans="8:8">
      <c r="H202" s="148"/>
    </row>
    <row r="203" spans="8:8">
      <c r="H203" s="148"/>
    </row>
    <row r="204" spans="8:8">
      <c r="H204" s="148"/>
    </row>
    <row r="205" spans="8:8">
      <c r="H205" s="148"/>
    </row>
    <row r="206" spans="8:8">
      <c r="H206" s="148"/>
    </row>
    <row r="207" spans="8:8">
      <c r="H207" s="148"/>
    </row>
    <row r="208" spans="8:8">
      <c r="H208" s="148"/>
    </row>
    <row r="209" spans="8:8">
      <c r="H209" s="148"/>
    </row>
    <row r="210" spans="8:8">
      <c r="H210" s="148"/>
    </row>
    <row r="211" spans="8:8">
      <c r="H211" s="148"/>
    </row>
    <row r="212" spans="8:8">
      <c r="H212" s="148"/>
    </row>
    <row r="213" spans="8:8">
      <c r="H213" s="148"/>
    </row>
    <row r="214" spans="8:8">
      <c r="H214" s="148"/>
    </row>
    <row r="215" spans="8:8">
      <c r="H215" s="148"/>
    </row>
    <row r="216" spans="8:8">
      <c r="H216" s="148"/>
    </row>
    <row r="217" spans="8:8">
      <c r="H217" s="148"/>
    </row>
    <row r="218" spans="8:8">
      <c r="H218" s="148"/>
    </row>
    <row r="219" spans="8:8">
      <c r="H219" s="148"/>
    </row>
    <row r="220" spans="8:8">
      <c r="H220" s="148"/>
    </row>
    <row r="221" spans="8:8">
      <c r="H221" s="148"/>
    </row>
    <row r="222" spans="8:8">
      <c r="H222" s="148"/>
    </row>
    <row r="223" spans="8:8">
      <c r="H223" s="148"/>
    </row>
    <row r="224" spans="8:8">
      <c r="H224" s="148"/>
    </row>
    <row r="225" spans="8:8">
      <c r="H225" s="148"/>
    </row>
    <row r="226" spans="8:8">
      <c r="H226" s="148"/>
    </row>
    <row r="227" spans="8:8">
      <c r="H227" s="148"/>
    </row>
    <row r="228" spans="8:8">
      <c r="H228" s="148"/>
    </row>
    <row r="229" spans="8:8">
      <c r="H229" s="148"/>
    </row>
    <row r="230" spans="8:8">
      <c r="H230" s="148"/>
    </row>
    <row r="231" spans="8:8">
      <c r="H231" s="148"/>
    </row>
    <row r="232" spans="8:8">
      <c r="H232" s="148"/>
    </row>
    <row r="233" spans="8:8">
      <c r="H233" s="148"/>
    </row>
    <row r="234" spans="8:8">
      <c r="H234" s="148"/>
    </row>
    <row r="235" spans="8:8">
      <c r="H235" s="148"/>
    </row>
    <row r="236" spans="8:8">
      <c r="H236" s="148"/>
    </row>
    <row r="237" spans="8:8">
      <c r="H237" s="148"/>
    </row>
    <row r="238" spans="8:8">
      <c r="H238" s="148"/>
    </row>
    <row r="239" spans="8:8">
      <c r="H239" s="148"/>
    </row>
    <row r="240" spans="8:8">
      <c r="H240" s="148"/>
    </row>
    <row r="241" spans="8:8">
      <c r="H241" s="148"/>
    </row>
    <row r="242" spans="8:8">
      <c r="H242" s="148"/>
    </row>
    <row r="243" spans="8:8">
      <c r="H243" s="148"/>
    </row>
    <row r="244" spans="8:8">
      <c r="H244" s="148"/>
    </row>
    <row r="245" spans="8:8">
      <c r="H245" s="148"/>
    </row>
    <row r="246" spans="8:8">
      <c r="H246" s="148"/>
    </row>
    <row r="247" spans="8:8">
      <c r="H247" s="148"/>
    </row>
    <row r="248" spans="8:8">
      <c r="H248" s="148"/>
    </row>
    <row r="249" spans="8:8">
      <c r="H249" s="148"/>
    </row>
    <row r="250" spans="8:8">
      <c r="H250" s="148"/>
    </row>
    <row r="251" spans="8:8">
      <c r="H251" s="148"/>
    </row>
    <row r="252" spans="8:8">
      <c r="H252" s="148"/>
    </row>
    <row r="253" spans="8:8">
      <c r="H253" s="148"/>
    </row>
    <row r="254" spans="8:8">
      <c r="H254" s="148"/>
    </row>
    <row r="255" spans="8:8">
      <c r="H255" s="148"/>
    </row>
    <row r="256" spans="8:8">
      <c r="H256" s="148"/>
    </row>
    <row r="257" spans="8:8">
      <c r="H257" s="148"/>
    </row>
    <row r="258" spans="8:8">
      <c r="H258" s="148"/>
    </row>
    <row r="259" spans="8:8">
      <c r="H259" s="148"/>
    </row>
    <row r="260" spans="8:8">
      <c r="H260" s="148"/>
    </row>
    <row r="261" spans="8:8">
      <c r="H261" s="148"/>
    </row>
    <row r="262" spans="8:8">
      <c r="H262" s="148"/>
    </row>
    <row r="263" spans="8:8">
      <c r="H263" s="148"/>
    </row>
    <row r="264" spans="8:8">
      <c r="H264" s="148"/>
    </row>
    <row r="265" spans="8:8">
      <c r="H265" s="148"/>
    </row>
    <row r="266" spans="8:8">
      <c r="H266" s="148"/>
    </row>
    <row r="267" spans="8:8">
      <c r="H267" s="148"/>
    </row>
    <row r="268" spans="8:8">
      <c r="H268" s="148"/>
    </row>
    <row r="269" spans="8:8">
      <c r="H269" s="148"/>
    </row>
    <row r="270" spans="8:8">
      <c r="H270" s="148"/>
    </row>
    <row r="271" spans="8:8">
      <c r="H271" s="148"/>
    </row>
    <row r="272" spans="8:8">
      <c r="H272" s="148"/>
    </row>
    <row r="273" spans="8:8">
      <c r="H273" s="148"/>
    </row>
    <row r="274" spans="8:8">
      <c r="H274" s="148"/>
    </row>
    <row r="275" spans="8:8">
      <c r="H275" s="148"/>
    </row>
    <row r="276" spans="8:8">
      <c r="H276" s="148"/>
    </row>
    <row r="277" spans="8:8">
      <c r="H277" s="148"/>
    </row>
    <row r="278" spans="8:8">
      <c r="H278" s="148"/>
    </row>
    <row r="279" spans="8:8">
      <c r="H279" s="148"/>
    </row>
    <row r="280" spans="8:8">
      <c r="H280" s="148"/>
    </row>
    <row r="281" spans="8:8">
      <c r="H281" s="148"/>
    </row>
    <row r="282" spans="8:8">
      <c r="H282" s="148"/>
    </row>
    <row r="283" spans="8:8">
      <c r="H283" s="148"/>
    </row>
    <row r="284" spans="8:8">
      <c r="H284" s="148"/>
    </row>
    <row r="285" spans="8:8">
      <c r="H285" s="148"/>
    </row>
    <row r="286" spans="8:8">
      <c r="H286" s="148"/>
    </row>
    <row r="287" spans="8:8">
      <c r="H287" s="148"/>
    </row>
    <row r="288" spans="8:8">
      <c r="H288" s="148"/>
    </row>
    <row r="289" spans="8:8">
      <c r="H289" s="148"/>
    </row>
    <row r="290" spans="8:8">
      <c r="H290" s="148"/>
    </row>
    <row r="291" spans="8:8">
      <c r="H291" s="148"/>
    </row>
  </sheetData>
  <mergeCells count="4">
    <mergeCell ref="C105:E105"/>
    <mergeCell ref="B6:F6"/>
    <mergeCell ref="B8:C8"/>
    <mergeCell ref="C135:E136"/>
  </mergeCells>
  <phoneticPr fontId="0" type="noConversion"/>
  <printOptions horizontalCentered="1"/>
  <pageMargins left="0.47244094488188981" right="0.74803149606299213" top="0.82677165354330717" bottom="0.98425196850393704" header="0.15748031496062992" footer="0"/>
  <pageSetup paperSize="9" scale="57" orientation="portrait" horizontalDpi="300" verticalDpi="300" r:id="rId1"/>
  <headerFooter alignWithMargins="0"/>
  <rowBreaks count="1" manualBreakCount="1">
    <brk id="101" min="1" max="5"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0">
    <outlinePr summaryBelow="0"/>
  </sheetPr>
  <dimension ref="B1:AW127"/>
  <sheetViews>
    <sheetView showGridLines="0" view="pageBreakPreview" zoomScaleNormal="100" zoomScaleSheetLayoutView="100" workbookViewId="0">
      <pane xSplit="4" ySplit="8" topLeftCell="Z9" activePane="bottomRight" state="frozen"/>
      <selection activeCell="B65" sqref="B65"/>
      <selection pane="topRight" activeCell="B65" sqref="B65"/>
      <selection pane="bottomLeft" activeCell="B65" sqref="B65"/>
      <selection pane="bottomRight" activeCell="AA9" sqref="AA9"/>
    </sheetView>
  </sheetViews>
  <sheetFormatPr baseColWidth="10" defaultColWidth="10.7109375" defaultRowHeight="11.25" outlineLevelRow="2"/>
  <cols>
    <col min="1" max="1" width="11.42578125" style="46" customWidth="1"/>
    <col min="2" max="2" width="0.85546875" style="46" customWidth="1"/>
    <col min="3" max="3" width="1.5703125" style="46" customWidth="1"/>
    <col min="4" max="4" width="54.7109375" style="74" customWidth="1"/>
    <col min="5" max="5" width="11.42578125" style="46" bestFit="1" customWidth="1"/>
    <col min="6" max="6" width="9.5703125" style="46" bestFit="1" customWidth="1"/>
    <col min="7" max="7" width="11.42578125" style="46" bestFit="1" customWidth="1"/>
    <col min="8" max="8" width="9.5703125" style="46" bestFit="1" customWidth="1"/>
    <col min="9" max="9" width="11.42578125" style="46" bestFit="1" customWidth="1"/>
    <col min="10" max="10" width="9.5703125" style="46" bestFit="1" customWidth="1"/>
    <col min="11" max="11" width="11.42578125" style="46" bestFit="1" customWidth="1"/>
    <col min="12" max="12" width="9.5703125" style="46" bestFit="1" customWidth="1"/>
    <col min="13" max="13" width="11.42578125" style="46" bestFit="1" customWidth="1"/>
    <col min="14" max="14" width="10.85546875" style="46" bestFit="1" customWidth="1"/>
    <col min="15" max="15" width="11.42578125" style="167" bestFit="1" customWidth="1"/>
    <col min="16" max="16" width="10.85546875" style="167" bestFit="1" customWidth="1"/>
    <col min="17" max="17" width="11.42578125" style="46" bestFit="1" customWidth="1"/>
    <col min="18" max="18" width="10.85546875" style="46" bestFit="1" customWidth="1"/>
    <col min="19" max="19" width="11.42578125" style="46" bestFit="1" customWidth="1"/>
    <col min="20" max="20" width="10.85546875" style="46" bestFit="1" customWidth="1"/>
    <col min="21" max="21" width="11.42578125" style="46" bestFit="1" customWidth="1"/>
    <col min="22" max="22" width="10.85546875" style="46" bestFit="1" customWidth="1"/>
    <col min="23" max="23" width="11.42578125" style="46" bestFit="1" customWidth="1"/>
    <col min="24" max="26" width="11.7109375" style="46" bestFit="1" customWidth="1"/>
    <col min="27" max="27" width="16.5703125" style="46" bestFit="1" customWidth="1"/>
    <col min="28" max="36" width="16.5703125" style="46" customWidth="1"/>
    <col min="37" max="37" width="22.140625" style="46" bestFit="1" customWidth="1"/>
    <col min="38" max="38" width="11.7109375" style="46" bestFit="1" customWidth="1"/>
    <col min="39" max="47" width="11.7109375" style="46" customWidth="1"/>
    <col min="48" max="49" width="11.7109375" style="46" bestFit="1" customWidth="1"/>
    <col min="50" max="16384" width="10.7109375" style="46"/>
  </cols>
  <sheetData>
    <row r="1" spans="2:49" s="44" customFormat="1" ht="18.75" customHeight="1">
      <c r="B1" s="43"/>
      <c r="D1" s="3" t="s">
        <v>60</v>
      </c>
      <c r="O1" s="164"/>
      <c r="P1" s="164"/>
    </row>
    <row r="2" spans="2:49" s="44" customFormat="1" ht="18.75" customHeight="1">
      <c r="B2" s="43"/>
      <c r="D2" s="3" t="s">
        <v>61</v>
      </c>
      <c r="O2" s="164"/>
      <c r="P2" s="164"/>
    </row>
    <row r="3" spans="2:49" s="44" customFormat="1" ht="18.75" customHeight="1">
      <c r="B3" s="43"/>
      <c r="D3" s="3" t="s">
        <v>62</v>
      </c>
      <c r="O3" s="164"/>
      <c r="P3" s="164"/>
    </row>
    <row r="4" spans="2:49" s="44" customFormat="1" ht="18.75" customHeight="1">
      <c r="B4" s="43"/>
      <c r="D4" s="45" t="s">
        <v>305</v>
      </c>
      <c r="O4" s="164"/>
      <c r="P4" s="164"/>
    </row>
    <row r="5" spans="2:49" s="44" customFormat="1" ht="18.75" customHeight="1" thickBot="1">
      <c r="B5" s="43"/>
      <c r="D5" s="45"/>
      <c r="O5" s="164"/>
      <c r="P5" s="164"/>
    </row>
    <row r="6" spans="2:49" ht="13.5" customHeight="1" thickBot="1">
      <c r="D6" s="47"/>
      <c r="E6" s="306">
        <v>2010</v>
      </c>
      <c r="F6" s="308"/>
      <c r="G6" s="306">
        <v>2011</v>
      </c>
      <c r="H6" s="308"/>
      <c r="I6" s="306">
        <v>2012</v>
      </c>
      <c r="J6" s="308"/>
      <c r="K6" s="306">
        <v>2013</v>
      </c>
      <c r="L6" s="308"/>
      <c r="M6" s="306">
        <v>2014</v>
      </c>
      <c r="N6" s="308"/>
      <c r="O6" s="309">
        <v>2015</v>
      </c>
      <c r="P6" s="307"/>
      <c r="Q6" s="306">
        <v>2016</v>
      </c>
      <c r="R6" s="307"/>
      <c r="S6" s="306">
        <v>2017</v>
      </c>
      <c r="T6" s="307"/>
      <c r="U6" s="306">
        <v>2018</v>
      </c>
      <c r="V6" s="307"/>
      <c r="W6" s="306">
        <v>2019</v>
      </c>
      <c r="X6" s="310"/>
      <c r="Y6" s="306">
        <v>2020</v>
      </c>
      <c r="Z6" s="308"/>
      <c r="AA6" s="306">
        <v>2021</v>
      </c>
      <c r="AB6" s="310"/>
      <c r="AC6" s="310"/>
      <c r="AD6" s="310"/>
      <c r="AE6" s="310"/>
      <c r="AF6" s="310"/>
      <c r="AG6" s="310"/>
      <c r="AH6" s="310"/>
      <c r="AI6" s="310"/>
      <c r="AJ6" s="310"/>
      <c r="AK6" s="310"/>
      <c r="AL6" s="310"/>
      <c r="AM6" s="310"/>
      <c r="AN6" s="310"/>
      <c r="AO6" s="310"/>
      <c r="AP6" s="310"/>
      <c r="AQ6" s="310"/>
      <c r="AR6" s="310"/>
      <c r="AS6" s="310"/>
      <c r="AT6" s="310"/>
      <c r="AU6" s="310"/>
      <c r="AV6" s="310"/>
    </row>
    <row r="7" spans="2:49" s="49" customFormat="1" ht="12" thickBot="1">
      <c r="B7" s="303" t="s">
        <v>72</v>
      </c>
      <c r="C7" s="304"/>
      <c r="D7" s="305"/>
      <c r="E7" s="48" t="s">
        <v>73</v>
      </c>
      <c r="F7" s="48" t="s">
        <v>74</v>
      </c>
      <c r="G7" s="48" t="s">
        <v>73</v>
      </c>
      <c r="H7" s="48" t="s">
        <v>74</v>
      </c>
      <c r="I7" s="48" t="s">
        <v>73</v>
      </c>
      <c r="J7" s="48" t="s">
        <v>127</v>
      </c>
      <c r="K7" s="48" t="s">
        <v>73</v>
      </c>
      <c r="L7" s="48" t="s">
        <v>127</v>
      </c>
      <c r="M7" s="48" t="s">
        <v>73</v>
      </c>
      <c r="N7" s="48" t="s">
        <v>127</v>
      </c>
      <c r="O7" s="168" t="s">
        <v>73</v>
      </c>
      <c r="P7" s="168" t="s">
        <v>127</v>
      </c>
      <c r="Q7" s="168" t="s">
        <v>73</v>
      </c>
      <c r="R7" s="168" t="s">
        <v>127</v>
      </c>
      <c r="S7" s="168" t="s">
        <v>73</v>
      </c>
      <c r="T7" s="168" t="s">
        <v>127</v>
      </c>
      <c r="U7" s="168" t="s">
        <v>73</v>
      </c>
      <c r="V7" s="168" t="s">
        <v>127</v>
      </c>
      <c r="W7" s="168" t="s">
        <v>73</v>
      </c>
      <c r="X7" s="168" t="s">
        <v>127</v>
      </c>
      <c r="Y7" s="48" t="s">
        <v>73</v>
      </c>
      <c r="Z7" s="48" t="s">
        <v>127</v>
      </c>
      <c r="AA7" s="48" t="s">
        <v>286</v>
      </c>
      <c r="AB7" s="48" t="s">
        <v>298</v>
      </c>
      <c r="AC7" s="48" t="s">
        <v>299</v>
      </c>
      <c r="AD7" s="48" t="s">
        <v>307</v>
      </c>
      <c r="AE7" s="48" t="s">
        <v>306</v>
      </c>
      <c r="AF7" s="48" t="s">
        <v>310</v>
      </c>
      <c r="AG7" s="48" t="s">
        <v>314</v>
      </c>
      <c r="AH7" s="48" t="s">
        <v>316</v>
      </c>
      <c r="AI7" s="48" t="s">
        <v>318</v>
      </c>
      <c r="AJ7" s="48" t="s">
        <v>329</v>
      </c>
      <c r="AK7" s="48" t="s">
        <v>242</v>
      </c>
      <c r="AL7" s="48" t="s">
        <v>287</v>
      </c>
      <c r="AM7" s="48" t="s">
        <v>294</v>
      </c>
      <c r="AN7" s="48" t="s">
        <v>300</v>
      </c>
      <c r="AO7" s="48" t="s">
        <v>303</v>
      </c>
      <c r="AP7" s="48" t="s">
        <v>308</v>
      </c>
      <c r="AQ7" s="48" t="s">
        <v>309</v>
      </c>
      <c r="AR7" s="48" t="s">
        <v>313</v>
      </c>
      <c r="AS7" s="48" t="s">
        <v>315</v>
      </c>
      <c r="AT7" s="48" t="s">
        <v>317</v>
      </c>
      <c r="AU7" s="48" t="s">
        <v>328</v>
      </c>
      <c r="AV7" s="48" t="s">
        <v>243</v>
      </c>
    </row>
    <row r="8" spans="2:49" s="54" customFormat="1" ht="6.75" customHeight="1">
      <c r="B8" s="50"/>
      <c r="C8" s="51"/>
      <c r="D8" s="52"/>
      <c r="E8" s="53"/>
      <c r="F8" s="53"/>
      <c r="G8" s="53"/>
      <c r="H8" s="53"/>
      <c r="I8" s="53"/>
      <c r="J8" s="53"/>
      <c r="K8" s="53"/>
      <c r="L8" s="53"/>
      <c r="M8" s="53"/>
      <c r="N8" s="53"/>
      <c r="O8" s="165"/>
      <c r="P8" s="165"/>
      <c r="Q8" s="165"/>
      <c r="R8" s="165"/>
      <c r="S8" s="189"/>
      <c r="T8" s="189"/>
      <c r="U8" s="189"/>
      <c r="V8" s="189"/>
      <c r="W8" s="189"/>
      <c r="X8" s="189"/>
      <c r="Y8" s="189"/>
      <c r="Z8" s="95"/>
      <c r="AA8" s="95"/>
      <c r="AB8" s="95"/>
      <c r="AC8" s="95"/>
      <c r="AD8" s="95"/>
      <c r="AE8" s="95"/>
      <c r="AF8" s="95"/>
      <c r="AG8" s="95"/>
      <c r="AH8" s="95"/>
      <c r="AI8" s="95"/>
      <c r="AJ8" s="95"/>
      <c r="AK8" s="95"/>
      <c r="AL8" s="95"/>
      <c r="AM8" s="95"/>
      <c r="AN8" s="95"/>
      <c r="AO8" s="95"/>
      <c r="AP8" s="95"/>
      <c r="AQ8" s="95"/>
      <c r="AR8" s="95"/>
      <c r="AS8" s="95"/>
      <c r="AT8" s="95"/>
      <c r="AU8" s="95"/>
      <c r="AV8" s="95"/>
    </row>
    <row r="9" spans="2:49" s="54" customFormat="1" ht="12" customHeight="1">
      <c r="B9" s="55" t="s">
        <v>75</v>
      </c>
      <c r="C9" s="56"/>
      <c r="D9" s="57"/>
      <c r="E9" s="58">
        <f t="shared" ref="E9:R9" si="0">+E11+E16+E23+E26+E47+E51+E54</f>
        <v>613976934.73899996</v>
      </c>
      <c r="F9" s="59">
        <f t="shared" si="0"/>
        <v>126633382.34</v>
      </c>
      <c r="G9" s="58">
        <f t="shared" si="0"/>
        <v>47442780.881201595</v>
      </c>
      <c r="H9" s="59">
        <f t="shared" si="0"/>
        <v>17255829.59386088</v>
      </c>
      <c r="I9" s="58">
        <f t="shared" si="0"/>
        <v>94608547.782693893</v>
      </c>
      <c r="J9" s="59">
        <f t="shared" si="0"/>
        <v>19240839.075241663</v>
      </c>
      <c r="K9" s="59">
        <f t="shared" si="0"/>
        <v>67378937.518019721</v>
      </c>
      <c r="L9" s="59">
        <f t="shared" si="0"/>
        <v>15009591.483077697</v>
      </c>
      <c r="M9" s="59">
        <f t="shared" si="0"/>
        <v>395318410.13940549</v>
      </c>
      <c r="N9" s="59">
        <f t="shared" si="0"/>
        <v>338022074.10892069</v>
      </c>
      <c r="O9" s="59">
        <f t="shared" si="0"/>
        <v>373264305.75115126</v>
      </c>
      <c r="P9" s="59">
        <f t="shared" si="0"/>
        <v>331896373.0000627</v>
      </c>
      <c r="Q9" s="59">
        <f t="shared" si="0"/>
        <v>330996324.9879598</v>
      </c>
      <c r="R9" s="59">
        <f t="shared" si="0"/>
        <v>369804276.59712911</v>
      </c>
      <c r="S9" s="190">
        <v>141344273.5572646</v>
      </c>
      <c r="T9" s="190">
        <v>75916511.340916947</v>
      </c>
      <c r="U9" s="190">
        <v>310425067.48120964</v>
      </c>
      <c r="V9" s="190">
        <v>637897053.35810959</v>
      </c>
      <c r="W9" s="190">
        <v>1066543578.9628488</v>
      </c>
      <c r="X9" s="190">
        <v>1573283158.18624</v>
      </c>
      <c r="Y9" s="190">
        <v>2011098975.3685329</v>
      </c>
      <c r="Z9" s="190">
        <v>1754949876.5817852</v>
      </c>
      <c r="AA9" s="190">
        <v>323467993.35000002</v>
      </c>
      <c r="AB9" s="190">
        <v>330666300.08000004</v>
      </c>
      <c r="AC9" s="190">
        <v>360419026.31000006</v>
      </c>
      <c r="AD9" s="190">
        <v>344956992.12</v>
      </c>
      <c r="AE9" s="190">
        <v>354288334.72000003</v>
      </c>
      <c r="AF9" s="190">
        <v>382273264.12415934</v>
      </c>
      <c r="AG9" s="190">
        <v>364279160.97999996</v>
      </c>
      <c r="AH9" s="190">
        <v>371842289.53000003</v>
      </c>
      <c r="AI9" s="190">
        <v>405162156.88824934</v>
      </c>
      <c r="AJ9" s="190">
        <v>385761524.26753366</v>
      </c>
      <c r="AK9" s="190">
        <v>3623117042.371316</v>
      </c>
      <c r="AL9" s="190">
        <v>66996663.629999995</v>
      </c>
      <c r="AM9" s="190">
        <v>62123457.710000001</v>
      </c>
      <c r="AN9" s="190">
        <v>418721909.43400002</v>
      </c>
      <c r="AO9" s="190">
        <v>62738938.659999996</v>
      </c>
      <c r="AP9" s="190">
        <v>64132592.760000005</v>
      </c>
      <c r="AQ9" s="190">
        <v>314409002.35777342</v>
      </c>
      <c r="AR9" s="190">
        <v>58317395.280000001</v>
      </c>
      <c r="AS9" s="190">
        <v>58174317.560000002</v>
      </c>
      <c r="AT9" s="190">
        <v>247170016.1339691</v>
      </c>
      <c r="AU9" s="190">
        <v>51765348.549999997</v>
      </c>
      <c r="AV9" s="190">
        <v>1404549642.0599365</v>
      </c>
      <c r="AW9" s="290"/>
    </row>
    <row r="10" spans="2:49" s="54" customFormat="1" ht="6.75" customHeight="1" outlineLevel="1">
      <c r="B10" s="60"/>
      <c r="C10" s="56"/>
      <c r="D10" s="57"/>
      <c r="E10" s="61"/>
      <c r="F10" s="61"/>
      <c r="G10" s="61"/>
      <c r="H10" s="61"/>
      <c r="I10" s="61"/>
      <c r="J10" s="61"/>
      <c r="K10" s="95"/>
      <c r="L10" s="95"/>
      <c r="M10" s="95"/>
      <c r="N10" s="95"/>
      <c r="O10" s="59"/>
      <c r="P10" s="59"/>
      <c r="Q10" s="59"/>
      <c r="R10" s="59"/>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290"/>
    </row>
    <row r="11" spans="2:49" s="65" customFormat="1" ht="12" customHeight="1" outlineLevel="1">
      <c r="B11" s="62"/>
      <c r="C11" s="63" t="s">
        <v>76</v>
      </c>
      <c r="D11" s="64"/>
      <c r="E11" s="58">
        <f>SUM(E12:E15)</f>
        <v>6231056.54</v>
      </c>
      <c r="F11" s="58">
        <f>SUM(F12:F13)</f>
        <v>5842286.7999999998</v>
      </c>
      <c r="G11" s="58">
        <f>SUM(G12:G15)</f>
        <v>6897379.6199515862</v>
      </c>
      <c r="H11" s="58">
        <f>SUM(H12:H13)</f>
        <v>5942726.1637677411</v>
      </c>
      <c r="I11" s="58">
        <f>SUM(I12:I15)</f>
        <v>8106213.1912896242</v>
      </c>
      <c r="J11" s="58">
        <f t="shared" ref="J11:P11" si="1">SUM(J12:J14)</f>
        <v>6294648.5252574505</v>
      </c>
      <c r="K11" s="58">
        <f t="shared" si="1"/>
        <v>9312677.1873963438</v>
      </c>
      <c r="L11" s="58">
        <f t="shared" si="1"/>
        <v>5907566.5933492128</v>
      </c>
      <c r="M11" s="58">
        <f t="shared" si="1"/>
        <v>12298858.67</v>
      </c>
      <c r="N11" s="58">
        <f t="shared" si="1"/>
        <v>7229654.1534111574</v>
      </c>
      <c r="O11" s="59">
        <f t="shared" si="1"/>
        <v>15682445.815277219</v>
      </c>
      <c r="P11" s="59">
        <f t="shared" si="1"/>
        <v>4573716.3136977637</v>
      </c>
      <c r="Q11" s="59">
        <f>SUM(Q12:Q14)</f>
        <v>19282345.039148867</v>
      </c>
      <c r="R11" s="59">
        <f>SUM(R12:R14)</f>
        <v>3892368.6385307778</v>
      </c>
      <c r="S11" s="190">
        <v>19441914.977264605</v>
      </c>
      <c r="T11" s="190">
        <v>771532.37645965733</v>
      </c>
      <c r="U11" s="190">
        <v>2477189.4978431496</v>
      </c>
      <c r="V11" s="190">
        <v>9521.3337191656119</v>
      </c>
      <c r="W11" s="190">
        <v>0</v>
      </c>
      <c r="X11" s="190">
        <v>0</v>
      </c>
      <c r="Y11" s="190">
        <v>0</v>
      </c>
      <c r="Z11" s="190">
        <v>0</v>
      </c>
      <c r="AA11" s="190">
        <v>0</v>
      </c>
      <c r="AB11" s="190">
        <v>0</v>
      </c>
      <c r="AC11" s="190">
        <v>0</v>
      </c>
      <c r="AD11" s="190">
        <v>0</v>
      </c>
      <c r="AE11" s="190">
        <v>0</v>
      </c>
      <c r="AF11" s="190">
        <v>0</v>
      </c>
      <c r="AG11" s="190">
        <v>0</v>
      </c>
      <c r="AH11" s="190">
        <v>0</v>
      </c>
      <c r="AI11" s="190">
        <v>0</v>
      </c>
      <c r="AJ11" s="190">
        <v>0</v>
      </c>
      <c r="AK11" s="190">
        <v>0</v>
      </c>
      <c r="AL11" s="190">
        <v>0</v>
      </c>
      <c r="AM11" s="190">
        <v>0</v>
      </c>
      <c r="AN11" s="190">
        <v>0</v>
      </c>
      <c r="AO11" s="190">
        <v>0</v>
      </c>
      <c r="AP11" s="190">
        <v>0</v>
      </c>
      <c r="AQ11" s="190">
        <v>0</v>
      </c>
      <c r="AR11" s="190">
        <v>0</v>
      </c>
      <c r="AS11" s="190">
        <v>0</v>
      </c>
      <c r="AT11" s="190">
        <v>0</v>
      </c>
      <c r="AU11" s="190">
        <v>0</v>
      </c>
      <c r="AV11" s="190">
        <v>0</v>
      </c>
      <c r="AW11" s="290"/>
    </row>
    <row r="12" spans="2:49" s="65" customFormat="1" ht="12" customHeight="1" outlineLevel="2">
      <c r="B12" s="62"/>
      <c r="C12" s="63"/>
      <c r="D12" s="66" t="s">
        <v>173</v>
      </c>
      <c r="E12" s="67">
        <v>2340187.96</v>
      </c>
      <c r="F12" s="67">
        <v>512709.63</v>
      </c>
      <c r="G12" s="67">
        <v>2719141.873323082</v>
      </c>
      <c r="H12" s="67">
        <v>505871.00802792667</v>
      </c>
      <c r="I12" s="67">
        <v>2986523.1511388938</v>
      </c>
      <c r="J12" s="67">
        <v>497321.26550649072</v>
      </c>
      <c r="K12" s="67">
        <v>3303092.6999900416</v>
      </c>
      <c r="L12" s="67">
        <v>483908.54388427502</v>
      </c>
      <c r="M12" s="67">
        <v>6048160.1699999999</v>
      </c>
      <c r="N12" s="67">
        <v>482358.93836470629</v>
      </c>
      <c r="O12" s="61">
        <v>7524669.1418904355</v>
      </c>
      <c r="P12" s="61">
        <v>417630.82643747237</v>
      </c>
      <c r="Q12" s="61">
        <v>9638226.7068515252</v>
      </c>
      <c r="R12" s="61">
        <v>340563.81810327549</v>
      </c>
      <c r="S12" s="191">
        <v>12196531.896477535</v>
      </c>
      <c r="T12" s="191">
        <v>186363.5353018915</v>
      </c>
      <c r="U12" s="191">
        <v>2477189.4978431496</v>
      </c>
      <c r="V12" s="191">
        <v>9521.3337191656119</v>
      </c>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290"/>
    </row>
    <row r="13" spans="2:49" s="65" customFormat="1" ht="12" customHeight="1" outlineLevel="2">
      <c r="B13" s="62"/>
      <c r="C13" s="63"/>
      <c r="D13" s="66" t="s">
        <v>77</v>
      </c>
      <c r="E13" s="67">
        <v>3890868.58</v>
      </c>
      <c r="F13" s="67">
        <v>5329577.17</v>
      </c>
      <c r="G13" s="67">
        <v>4178237.7466285042</v>
      </c>
      <c r="H13" s="67">
        <v>5436855.155739814</v>
      </c>
      <c r="I13" s="67">
        <v>4671541.6901507312</v>
      </c>
      <c r="J13" s="67">
        <v>5138707.7013469534</v>
      </c>
      <c r="K13" s="67">
        <v>5338124.03</v>
      </c>
      <c r="L13" s="67">
        <v>4543769.6570552262</v>
      </c>
      <c r="M13" s="67">
        <v>5476083.2599999998</v>
      </c>
      <c r="N13" s="67">
        <v>5820683.8986516213</v>
      </c>
      <c r="O13" s="61">
        <v>7118990.3544647601</v>
      </c>
      <c r="P13" s="61">
        <v>3530024.35781834</v>
      </c>
      <c r="Q13" s="61">
        <v>8300779.6313598733</v>
      </c>
      <c r="R13" s="61">
        <v>3157832.5113739823</v>
      </c>
      <c r="S13" s="191">
        <v>6835759.1894791229</v>
      </c>
      <c r="T13" s="191">
        <v>567730.22582980583</v>
      </c>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290"/>
    </row>
    <row r="14" spans="2:49" s="65" customFormat="1" ht="12" customHeight="1" outlineLevel="2">
      <c r="B14" s="62"/>
      <c r="C14" s="63"/>
      <c r="D14" s="66" t="s">
        <v>129</v>
      </c>
      <c r="E14" s="67"/>
      <c r="F14" s="67"/>
      <c r="G14" s="67"/>
      <c r="H14" s="67"/>
      <c r="I14" s="67">
        <v>448148.35</v>
      </c>
      <c r="J14" s="67">
        <v>658619.55840400595</v>
      </c>
      <c r="K14" s="67">
        <v>671460.45740630059</v>
      </c>
      <c r="L14" s="67">
        <v>879888.39240971231</v>
      </c>
      <c r="M14" s="67">
        <v>774615.24</v>
      </c>
      <c r="N14" s="67">
        <v>926611.31639482977</v>
      </c>
      <c r="O14" s="61">
        <v>1038786.3189220234</v>
      </c>
      <c r="P14" s="61">
        <v>626061.12944195105</v>
      </c>
      <c r="Q14" s="61">
        <v>1343338.7009374667</v>
      </c>
      <c r="R14" s="61">
        <v>393972.30905351951</v>
      </c>
      <c r="S14" s="191">
        <v>409623.89130794769</v>
      </c>
      <c r="T14" s="191">
        <v>17438.615327959989</v>
      </c>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290"/>
    </row>
    <row r="15" spans="2:49" s="54" customFormat="1" ht="6.75" customHeight="1" outlineLevel="1">
      <c r="B15" s="68"/>
      <c r="C15" s="56"/>
      <c r="D15" s="57"/>
      <c r="E15" s="61"/>
      <c r="F15" s="61"/>
      <c r="G15" s="61"/>
      <c r="H15" s="61"/>
      <c r="I15" s="61"/>
      <c r="J15" s="61"/>
      <c r="K15" s="95"/>
      <c r="L15" s="95"/>
      <c r="M15" s="95"/>
      <c r="N15" s="95"/>
      <c r="O15" s="59"/>
      <c r="P15" s="59"/>
      <c r="Q15" s="59"/>
      <c r="R15" s="59"/>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290"/>
    </row>
    <row r="16" spans="2:49" s="65" customFormat="1" ht="12" customHeight="1" outlineLevel="1">
      <c r="B16" s="62"/>
      <c r="C16" s="63" t="s">
        <v>78</v>
      </c>
      <c r="D16" s="64"/>
      <c r="E16" s="58">
        <f t="shared" ref="E16:F16" si="2">SUM(E17:E21)</f>
        <v>4648417.0599999996</v>
      </c>
      <c r="F16" s="58">
        <f t="shared" si="2"/>
        <v>30774574.280000001</v>
      </c>
      <c r="G16" s="58">
        <f t="shared" ref="G16:L16" si="3">SUM(G17:G21)</f>
        <v>4805480.1512500001</v>
      </c>
      <c r="H16" s="58">
        <f t="shared" si="3"/>
        <v>3424341.743986696</v>
      </c>
      <c r="I16" s="58">
        <f t="shared" si="3"/>
        <v>3628236.4914042647</v>
      </c>
      <c r="J16" s="58">
        <f t="shared" si="3"/>
        <v>3422712.9863000005</v>
      </c>
      <c r="K16" s="58">
        <f t="shared" si="3"/>
        <v>4513844.974706714</v>
      </c>
      <c r="L16" s="58">
        <f t="shared" si="3"/>
        <v>3881683.8497284846</v>
      </c>
      <c r="M16" s="58">
        <f t="shared" ref="M16:P16" si="4">SUM(M17:M21)</f>
        <v>6926344.0300000003</v>
      </c>
      <c r="N16" s="58">
        <f t="shared" si="4"/>
        <v>5312232.19582</v>
      </c>
      <c r="O16" s="59">
        <f t="shared" si="4"/>
        <v>8410580.4900000002</v>
      </c>
      <c r="P16" s="59">
        <f t="shared" si="4"/>
        <v>5815661.6611112254</v>
      </c>
      <c r="Q16" s="59">
        <f>SUM(Q17:Q21)</f>
        <v>11976206.330000002</v>
      </c>
      <c r="R16" s="59">
        <f>SUM(R17:R21)</f>
        <v>8725636.7926000003</v>
      </c>
      <c r="S16" s="190">
        <v>14188759.120000001</v>
      </c>
      <c r="T16" s="190">
        <v>8143446.8887363952</v>
      </c>
      <c r="U16" s="190">
        <v>28100297.450000003</v>
      </c>
      <c r="V16" s="190">
        <v>14324443.794390405</v>
      </c>
      <c r="W16" s="190">
        <v>48226553.095759995</v>
      </c>
      <c r="X16" s="190">
        <v>19771996.656239998</v>
      </c>
      <c r="Y16" s="190">
        <v>73892378.510215655</v>
      </c>
      <c r="Z16" s="190">
        <v>24106088.020795103</v>
      </c>
      <c r="AA16" s="190">
        <v>0</v>
      </c>
      <c r="AB16" s="190">
        <v>0</v>
      </c>
      <c r="AC16" s="190">
        <v>23930555.030000001</v>
      </c>
      <c r="AD16" s="190">
        <v>0</v>
      </c>
      <c r="AE16" s="190">
        <v>0</v>
      </c>
      <c r="AF16" s="190">
        <v>25334827.654159348</v>
      </c>
      <c r="AG16" s="190">
        <v>0</v>
      </c>
      <c r="AH16" s="190">
        <v>0</v>
      </c>
      <c r="AI16" s="190">
        <v>26579555.788249329</v>
      </c>
      <c r="AJ16" s="190">
        <v>0</v>
      </c>
      <c r="AK16" s="190">
        <v>75844938.472408682</v>
      </c>
      <c r="AL16" s="190">
        <v>0</v>
      </c>
      <c r="AM16" s="190">
        <v>0</v>
      </c>
      <c r="AN16" s="190">
        <v>7190721.1740000006</v>
      </c>
      <c r="AO16" s="190">
        <v>0</v>
      </c>
      <c r="AP16" s="190">
        <v>0</v>
      </c>
      <c r="AQ16" s="190">
        <v>6810584.3877734141</v>
      </c>
      <c r="AR16" s="190">
        <v>0</v>
      </c>
      <c r="AS16" s="190">
        <v>0</v>
      </c>
      <c r="AT16" s="190">
        <v>6564683.8039691234</v>
      </c>
      <c r="AU16" s="190">
        <v>0</v>
      </c>
      <c r="AV16" s="190">
        <v>20565989.359936684</v>
      </c>
      <c r="AW16" s="290"/>
    </row>
    <row r="17" spans="2:49" s="65" customFormat="1" ht="12" customHeight="1" outlineLevel="2">
      <c r="B17" s="62"/>
      <c r="C17" s="63"/>
      <c r="D17" s="66" t="s">
        <v>15</v>
      </c>
      <c r="E17" s="67">
        <v>286508.61</v>
      </c>
      <c r="F17" s="67">
        <v>10838184.939871231</v>
      </c>
      <c r="G17" s="67">
        <v>379725.85125000001</v>
      </c>
      <c r="H17" s="67">
        <v>252879.67274999997</v>
      </c>
      <c r="I17" s="67">
        <v>476263.28096</v>
      </c>
      <c r="J17" s="67">
        <v>222981.6005</v>
      </c>
      <c r="K17" s="67">
        <v>654893.88</v>
      </c>
      <c r="L17" s="67">
        <v>193070.33666</v>
      </c>
      <c r="M17" s="67">
        <v>946509.63</v>
      </c>
      <c r="N17" s="67">
        <v>171724.43177999998</v>
      </c>
      <c r="O17" s="61">
        <v>688785.68</v>
      </c>
      <c r="P17" s="61">
        <v>62476.994019999998</v>
      </c>
      <c r="Q17" s="61">
        <v>130505.67000000001</v>
      </c>
      <c r="R17" s="61">
        <v>11869.7857</v>
      </c>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90"/>
    </row>
    <row r="18" spans="2:49" s="65" customFormat="1" ht="12" customHeight="1" outlineLevel="2">
      <c r="B18" s="62"/>
      <c r="C18" s="63"/>
      <c r="D18" s="66" t="s">
        <v>131</v>
      </c>
      <c r="E18" s="67">
        <v>1449587.13</v>
      </c>
      <c r="F18" s="67">
        <v>19645588.020128768</v>
      </c>
      <c r="G18" s="67">
        <v>2525596.94</v>
      </c>
      <c r="H18" s="67">
        <v>3078505.3112366963</v>
      </c>
      <c r="I18" s="67">
        <v>2983638.3304442647</v>
      </c>
      <c r="J18" s="67">
        <v>3203788.8258000002</v>
      </c>
      <c r="K18" s="67">
        <v>3858951.0947067142</v>
      </c>
      <c r="L18" s="67">
        <v>3688613.5130684846</v>
      </c>
      <c r="M18" s="67">
        <v>5979834.4000000004</v>
      </c>
      <c r="N18" s="67">
        <v>5140507.7640399998</v>
      </c>
      <c r="O18" s="61">
        <v>7721794.8099999996</v>
      </c>
      <c r="P18" s="61">
        <v>5753184.6670912253</v>
      </c>
      <c r="Q18" s="61">
        <v>11845700.660000002</v>
      </c>
      <c r="R18" s="61">
        <v>8713767.0068999995</v>
      </c>
      <c r="S18" s="191">
        <v>14188759.120000001</v>
      </c>
      <c r="T18" s="191">
        <v>8143446.8887363952</v>
      </c>
      <c r="U18" s="191">
        <v>28100297.450000003</v>
      </c>
      <c r="V18" s="191">
        <v>14324443.794390405</v>
      </c>
      <c r="W18" s="191">
        <v>48226553.095759995</v>
      </c>
      <c r="X18" s="191">
        <v>19771996.656239998</v>
      </c>
      <c r="Y18" s="191">
        <v>73892378.510215655</v>
      </c>
      <c r="Z18" s="191">
        <v>24106088.020795103</v>
      </c>
      <c r="AA18" s="191">
        <v>0</v>
      </c>
      <c r="AB18" s="191">
        <v>0</v>
      </c>
      <c r="AC18" s="191">
        <v>23930555.030000001</v>
      </c>
      <c r="AD18" s="191">
        <v>0</v>
      </c>
      <c r="AE18" s="191">
        <v>0</v>
      </c>
      <c r="AF18" s="191">
        <v>25334827.654159348</v>
      </c>
      <c r="AG18" s="191">
        <v>0</v>
      </c>
      <c r="AH18" s="191">
        <v>0</v>
      </c>
      <c r="AI18" s="191">
        <v>26579555.788249329</v>
      </c>
      <c r="AJ18" s="191">
        <v>0</v>
      </c>
      <c r="AK18" s="191">
        <v>75844938.472408682</v>
      </c>
      <c r="AL18" s="191">
        <v>0</v>
      </c>
      <c r="AM18" s="191">
        <v>0</v>
      </c>
      <c r="AN18" s="191">
        <v>7190721.1740000006</v>
      </c>
      <c r="AO18" s="191">
        <v>0</v>
      </c>
      <c r="AP18" s="191">
        <v>0</v>
      </c>
      <c r="AQ18" s="191">
        <v>6810584.3877734141</v>
      </c>
      <c r="AR18" s="191">
        <v>0</v>
      </c>
      <c r="AS18" s="191">
        <v>0</v>
      </c>
      <c r="AT18" s="191">
        <v>6564683.8039691234</v>
      </c>
      <c r="AU18" s="191">
        <v>0</v>
      </c>
      <c r="AV18" s="191">
        <v>20565989.359936684</v>
      </c>
      <c r="AW18" s="290"/>
    </row>
    <row r="19" spans="2:49" s="65" customFormat="1" ht="12" customHeight="1" outlineLevel="2">
      <c r="B19" s="62"/>
      <c r="C19" s="63"/>
      <c r="D19" s="66" t="s">
        <v>51</v>
      </c>
      <c r="E19" s="67">
        <v>0</v>
      </c>
      <c r="F19" s="67">
        <v>0</v>
      </c>
      <c r="G19" s="67">
        <v>0</v>
      </c>
      <c r="H19" s="67">
        <v>0</v>
      </c>
      <c r="I19" s="67">
        <v>0</v>
      </c>
      <c r="J19" s="67">
        <v>0</v>
      </c>
      <c r="K19" s="67">
        <v>0</v>
      </c>
      <c r="L19" s="67">
        <v>0</v>
      </c>
      <c r="M19" s="67">
        <v>0</v>
      </c>
      <c r="N19" s="67"/>
      <c r="O19" s="61">
        <v>0</v>
      </c>
      <c r="P19" s="61"/>
      <c r="Q19" s="61">
        <v>0</v>
      </c>
      <c r="R19" s="6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290"/>
    </row>
    <row r="20" spans="2:49" s="65" customFormat="1" ht="12" customHeight="1" outlineLevel="2">
      <c r="B20" s="62"/>
      <c r="C20" s="63"/>
      <c r="D20" s="66" t="s">
        <v>4</v>
      </c>
      <c r="E20" s="67">
        <v>336854.74</v>
      </c>
      <c r="F20" s="67">
        <v>35756.76</v>
      </c>
      <c r="G20" s="67">
        <v>708664.77</v>
      </c>
      <c r="H20" s="67">
        <v>36558.230000000003</v>
      </c>
      <c r="I20" s="67">
        <v>0</v>
      </c>
      <c r="J20" s="67">
        <v>0</v>
      </c>
      <c r="K20" s="67">
        <v>0</v>
      </c>
      <c r="L20" s="67">
        <v>0</v>
      </c>
      <c r="M20" s="67">
        <v>0</v>
      </c>
      <c r="N20" s="67">
        <v>0</v>
      </c>
      <c r="O20" s="61">
        <v>0</v>
      </c>
      <c r="P20" s="61">
        <v>0</v>
      </c>
      <c r="Q20" s="61">
        <v>0</v>
      </c>
      <c r="R20" s="61">
        <v>0</v>
      </c>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290"/>
    </row>
    <row r="21" spans="2:49" s="65" customFormat="1" ht="12" customHeight="1" outlineLevel="2">
      <c r="B21" s="62"/>
      <c r="C21" s="63"/>
      <c r="D21" s="66" t="s">
        <v>79</v>
      </c>
      <c r="E21" s="67">
        <v>2575466.58</v>
      </c>
      <c r="F21" s="67">
        <v>255044.56</v>
      </c>
      <c r="G21" s="67">
        <v>1191492.5900000001</v>
      </c>
      <c r="H21" s="67">
        <v>56398.53</v>
      </c>
      <c r="I21" s="67">
        <v>168334.88</v>
      </c>
      <c r="J21" s="67">
        <v>-4057.44</v>
      </c>
      <c r="K21" s="67">
        <v>0</v>
      </c>
      <c r="L21" s="67">
        <v>0</v>
      </c>
      <c r="M21" s="67">
        <v>0</v>
      </c>
      <c r="N21" s="67">
        <v>0</v>
      </c>
      <c r="O21" s="61">
        <v>0</v>
      </c>
      <c r="P21" s="61">
        <v>0</v>
      </c>
      <c r="Q21" s="61">
        <v>0</v>
      </c>
      <c r="R21" s="61">
        <v>0</v>
      </c>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290"/>
    </row>
    <row r="22" spans="2:49" s="54" customFormat="1" ht="6.75" customHeight="1" outlineLevel="1">
      <c r="B22" s="68"/>
      <c r="C22" s="56"/>
      <c r="D22" s="57"/>
      <c r="E22" s="61"/>
      <c r="F22" s="61"/>
      <c r="G22" s="61"/>
      <c r="H22" s="61"/>
      <c r="I22" s="61"/>
      <c r="J22" s="61"/>
      <c r="K22" s="95"/>
      <c r="L22" s="95"/>
      <c r="M22" s="95"/>
      <c r="N22" s="95"/>
      <c r="O22" s="59"/>
      <c r="P22" s="59"/>
      <c r="Q22" s="59"/>
      <c r="R22" s="59"/>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290"/>
    </row>
    <row r="23" spans="2:49" s="65" customFormat="1" ht="12" customHeight="1" outlineLevel="1">
      <c r="B23" s="62"/>
      <c r="C23" s="63" t="s">
        <v>80</v>
      </c>
      <c r="D23" s="64"/>
      <c r="E23" s="58">
        <f t="shared" ref="E23:P23" si="5">+E24</f>
        <v>898799.14</v>
      </c>
      <c r="F23" s="58">
        <f t="shared" si="5"/>
        <v>188545.22</v>
      </c>
      <c r="G23" s="58">
        <f t="shared" si="5"/>
        <v>0</v>
      </c>
      <c r="H23" s="58">
        <f t="shared" si="5"/>
        <v>0</v>
      </c>
      <c r="I23" s="58">
        <f t="shared" si="5"/>
        <v>0</v>
      </c>
      <c r="J23" s="58">
        <f t="shared" si="5"/>
        <v>0</v>
      </c>
      <c r="K23" s="58">
        <f t="shared" si="5"/>
        <v>0</v>
      </c>
      <c r="L23" s="58">
        <f t="shared" si="5"/>
        <v>0</v>
      </c>
      <c r="M23" s="58">
        <f t="shared" si="5"/>
        <v>0</v>
      </c>
      <c r="N23" s="58">
        <f t="shared" si="5"/>
        <v>0</v>
      </c>
      <c r="O23" s="59">
        <f t="shared" si="5"/>
        <v>0</v>
      </c>
      <c r="P23" s="59">
        <f t="shared" si="5"/>
        <v>0</v>
      </c>
      <c r="Q23" s="59">
        <f>+Q24</f>
        <v>0</v>
      </c>
      <c r="R23" s="59">
        <f>+R24</f>
        <v>0</v>
      </c>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290"/>
    </row>
    <row r="24" spans="2:49" s="65" customFormat="1" ht="12" customHeight="1" outlineLevel="2">
      <c r="B24" s="62"/>
      <c r="C24" s="63"/>
      <c r="D24" s="64"/>
      <c r="E24" s="67">
        <v>898799.14</v>
      </c>
      <c r="F24" s="67">
        <v>188545.22</v>
      </c>
      <c r="G24" s="67">
        <v>0</v>
      </c>
      <c r="H24" s="67">
        <v>0</v>
      </c>
      <c r="I24" s="67">
        <v>0</v>
      </c>
      <c r="J24" s="67">
        <v>0</v>
      </c>
      <c r="K24" s="67">
        <v>0</v>
      </c>
      <c r="L24" s="67">
        <v>0</v>
      </c>
      <c r="M24" s="67">
        <v>0</v>
      </c>
      <c r="N24" s="67">
        <v>0</v>
      </c>
      <c r="O24" s="61">
        <v>0</v>
      </c>
      <c r="P24" s="61">
        <v>0</v>
      </c>
      <c r="Q24" s="61">
        <v>0</v>
      </c>
      <c r="R24" s="61">
        <v>0</v>
      </c>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290"/>
    </row>
    <row r="25" spans="2:49" s="54" customFormat="1" ht="6.75" customHeight="1" outlineLevel="1">
      <c r="B25" s="68"/>
      <c r="C25" s="56"/>
      <c r="D25" s="57"/>
      <c r="E25" s="61"/>
      <c r="F25" s="61"/>
      <c r="G25" s="61"/>
      <c r="H25" s="61"/>
      <c r="I25" s="61"/>
      <c r="J25" s="61"/>
      <c r="K25" s="95"/>
      <c r="L25" s="95"/>
      <c r="M25" s="95"/>
      <c r="N25" s="95"/>
      <c r="O25" s="61"/>
      <c r="P25" s="61"/>
      <c r="Q25" s="61"/>
      <c r="R25" s="6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290"/>
    </row>
    <row r="26" spans="2:49" s="65" customFormat="1" ht="12" customHeight="1" outlineLevel="1">
      <c r="B26" s="62"/>
      <c r="C26" s="63" t="s">
        <v>81</v>
      </c>
      <c r="D26" s="64"/>
      <c r="E26" s="58">
        <f t="shared" ref="E26:R26" si="6">SUM(E27:E42)</f>
        <v>602198661.99899995</v>
      </c>
      <c r="F26" s="58">
        <f t="shared" si="6"/>
        <v>89827976.040000007</v>
      </c>
      <c r="G26" s="58">
        <f t="shared" si="6"/>
        <v>35739921.110000007</v>
      </c>
      <c r="H26" s="58">
        <f t="shared" si="6"/>
        <v>7871363.1999999993</v>
      </c>
      <c r="I26" s="58">
        <f t="shared" si="6"/>
        <v>50014098.100000001</v>
      </c>
      <c r="J26" s="58">
        <f t="shared" si="6"/>
        <v>6922437.5800000001</v>
      </c>
      <c r="K26" s="58">
        <f t="shared" si="6"/>
        <v>53552415.355916664</v>
      </c>
      <c r="L26" s="58">
        <f t="shared" si="6"/>
        <v>5220341.04</v>
      </c>
      <c r="M26" s="58">
        <f t="shared" si="6"/>
        <v>376093207.4394055</v>
      </c>
      <c r="N26" s="58">
        <f t="shared" si="6"/>
        <v>325480187.75968951</v>
      </c>
      <c r="O26" s="59">
        <f t="shared" si="6"/>
        <v>349171279.44587404</v>
      </c>
      <c r="P26" s="59">
        <f t="shared" si="6"/>
        <v>321506995.02525371</v>
      </c>
      <c r="Q26" s="59">
        <f t="shared" si="6"/>
        <v>299737773.61881095</v>
      </c>
      <c r="R26" s="59">
        <f t="shared" si="6"/>
        <v>357186271.16599834</v>
      </c>
      <c r="S26" s="190">
        <v>107713599.45999999</v>
      </c>
      <c r="T26" s="190">
        <v>67001532.075720891</v>
      </c>
      <c r="U26" s="190">
        <v>279847580.5333665</v>
      </c>
      <c r="V26" s="190">
        <v>623563088.23000002</v>
      </c>
      <c r="W26" s="190">
        <v>1018317025.8670888</v>
      </c>
      <c r="X26" s="190">
        <v>1553511161.53</v>
      </c>
      <c r="Y26" s="190">
        <v>1937184693.3683171</v>
      </c>
      <c r="Z26" s="190">
        <v>956248830.06496298</v>
      </c>
      <c r="AA26" s="190">
        <v>323467993.35000002</v>
      </c>
      <c r="AB26" s="190">
        <v>330666300.08000004</v>
      </c>
      <c r="AC26" s="190">
        <v>336488471.28000003</v>
      </c>
      <c r="AD26" s="190">
        <v>344956992.12</v>
      </c>
      <c r="AE26" s="190">
        <v>354288334.72000003</v>
      </c>
      <c r="AF26" s="190">
        <v>356938436.46999997</v>
      </c>
      <c r="AG26" s="190">
        <v>364279160.97999996</v>
      </c>
      <c r="AH26" s="190">
        <v>371842289.53000003</v>
      </c>
      <c r="AI26" s="190">
        <v>378582601.10000002</v>
      </c>
      <c r="AJ26" s="190">
        <v>385761524.26753366</v>
      </c>
      <c r="AK26" s="190">
        <v>3547272103.8989072</v>
      </c>
      <c r="AL26" s="190">
        <v>66996663.629999995</v>
      </c>
      <c r="AM26" s="190">
        <v>62123457.710000001</v>
      </c>
      <c r="AN26" s="190">
        <v>66614044.150000006</v>
      </c>
      <c r="AO26" s="190">
        <v>62738938.659999996</v>
      </c>
      <c r="AP26" s="190">
        <v>64132592.760000005</v>
      </c>
      <c r="AQ26" s="190">
        <v>60271574.539999999</v>
      </c>
      <c r="AR26" s="190">
        <v>58317395.280000001</v>
      </c>
      <c r="AS26" s="190">
        <v>58174317.560000002</v>
      </c>
      <c r="AT26" s="190">
        <v>53897628.659999996</v>
      </c>
      <c r="AU26" s="190">
        <v>51765348.549999997</v>
      </c>
      <c r="AV26" s="190">
        <v>605031961.49000001</v>
      </c>
      <c r="AW26" s="290"/>
    </row>
    <row r="27" spans="2:49" s="65" customFormat="1" ht="12" customHeight="1" outlineLevel="2">
      <c r="B27" s="62"/>
      <c r="C27" s="63"/>
      <c r="D27" s="66" t="s">
        <v>82</v>
      </c>
      <c r="E27" s="67">
        <v>291443856.96000004</v>
      </c>
      <c r="F27" s="67">
        <v>36383673.07</v>
      </c>
      <c r="G27" s="67">
        <v>0</v>
      </c>
      <c r="H27" s="67">
        <v>0</v>
      </c>
      <c r="I27" s="67">
        <v>0</v>
      </c>
      <c r="J27" s="67">
        <v>0</v>
      </c>
      <c r="K27" s="67">
        <v>0</v>
      </c>
      <c r="L27" s="67">
        <v>0</v>
      </c>
      <c r="M27" s="67">
        <v>0</v>
      </c>
      <c r="N27" s="67">
        <v>0</v>
      </c>
      <c r="O27" s="61">
        <v>0</v>
      </c>
      <c r="P27" s="61">
        <v>0</v>
      </c>
      <c r="Q27" s="61">
        <v>0</v>
      </c>
      <c r="R27" s="61">
        <v>0</v>
      </c>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290"/>
    </row>
    <row r="28" spans="2:49" s="65" customFormat="1" ht="12" customHeight="1" outlineLevel="2">
      <c r="B28" s="62"/>
      <c r="C28" s="63"/>
      <c r="D28" s="66" t="s">
        <v>83</v>
      </c>
      <c r="E28" s="67">
        <v>4022896.71</v>
      </c>
      <c r="F28" s="67">
        <v>502215.95</v>
      </c>
      <c r="G28" s="67">
        <v>0</v>
      </c>
      <c r="H28" s="67">
        <v>0</v>
      </c>
      <c r="I28" s="67">
        <v>0</v>
      </c>
      <c r="J28" s="67">
        <v>0</v>
      </c>
      <c r="K28" s="67">
        <v>0</v>
      </c>
      <c r="L28" s="67">
        <v>0</v>
      </c>
      <c r="M28" s="67">
        <v>0</v>
      </c>
      <c r="N28" s="67">
        <v>0</v>
      </c>
      <c r="O28" s="61">
        <v>0</v>
      </c>
      <c r="P28" s="61">
        <v>0</v>
      </c>
      <c r="Q28" s="61">
        <v>0</v>
      </c>
      <c r="R28" s="61">
        <v>0</v>
      </c>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290"/>
    </row>
    <row r="29" spans="2:49" s="65" customFormat="1" ht="12" customHeight="1" outlineLevel="2">
      <c r="B29" s="62"/>
      <c r="C29" s="63"/>
      <c r="D29" s="66" t="s">
        <v>84</v>
      </c>
      <c r="E29" s="67">
        <v>27422648.219999999</v>
      </c>
      <c r="F29" s="67">
        <v>3629508.91</v>
      </c>
      <c r="G29" s="67">
        <v>0</v>
      </c>
      <c r="H29" s="67">
        <v>0</v>
      </c>
      <c r="I29" s="67">
        <v>0</v>
      </c>
      <c r="J29" s="67">
        <v>0</v>
      </c>
      <c r="K29" s="67">
        <v>0</v>
      </c>
      <c r="L29" s="67">
        <v>0</v>
      </c>
      <c r="M29" s="67">
        <v>0</v>
      </c>
      <c r="N29" s="67">
        <v>0</v>
      </c>
      <c r="O29" s="61">
        <v>0</v>
      </c>
      <c r="P29" s="61">
        <v>0</v>
      </c>
      <c r="Q29" s="61">
        <v>0</v>
      </c>
      <c r="R29" s="61">
        <v>0</v>
      </c>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290"/>
    </row>
    <row r="30" spans="2:49" s="65" customFormat="1" ht="12" customHeight="1" outlineLevel="2">
      <c r="B30" s="62"/>
      <c r="C30" s="63"/>
      <c r="D30" s="66" t="s">
        <v>85</v>
      </c>
      <c r="E30" s="67">
        <v>21164232.209999997</v>
      </c>
      <c r="F30" s="67">
        <v>3458498.25</v>
      </c>
      <c r="G30" s="67">
        <v>0</v>
      </c>
      <c r="H30" s="67">
        <v>0</v>
      </c>
      <c r="I30" s="67">
        <v>0</v>
      </c>
      <c r="J30" s="67">
        <v>0</v>
      </c>
      <c r="K30" s="67">
        <v>0</v>
      </c>
      <c r="L30" s="67">
        <v>0</v>
      </c>
      <c r="M30" s="67">
        <v>0</v>
      </c>
      <c r="N30" s="67">
        <v>0</v>
      </c>
      <c r="O30" s="61">
        <v>0</v>
      </c>
      <c r="P30" s="61">
        <v>0</v>
      </c>
      <c r="Q30" s="61">
        <v>0</v>
      </c>
      <c r="R30" s="61">
        <v>0</v>
      </c>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290"/>
    </row>
    <row r="31" spans="2:49" s="65" customFormat="1" ht="12" customHeight="1" outlineLevel="2">
      <c r="B31" s="62"/>
      <c r="C31" s="63"/>
      <c r="D31" s="66" t="s">
        <v>8</v>
      </c>
      <c r="E31" s="67">
        <v>21547188.899999999</v>
      </c>
      <c r="F31" s="67">
        <v>2484407.7000000002</v>
      </c>
      <c r="G31" s="67">
        <v>0</v>
      </c>
      <c r="H31" s="67">
        <v>0</v>
      </c>
      <c r="I31" s="67">
        <v>0</v>
      </c>
      <c r="J31" s="67">
        <v>0</v>
      </c>
      <c r="K31" s="67">
        <v>0</v>
      </c>
      <c r="L31" s="67">
        <v>0</v>
      </c>
      <c r="M31" s="67">
        <v>0</v>
      </c>
      <c r="N31" s="67">
        <v>0</v>
      </c>
      <c r="O31" s="61">
        <v>0</v>
      </c>
      <c r="P31" s="61">
        <v>0</v>
      </c>
      <c r="Q31" s="61">
        <v>0</v>
      </c>
      <c r="R31" s="61">
        <v>0</v>
      </c>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290"/>
    </row>
    <row r="32" spans="2:49" s="65" customFormat="1" ht="12" customHeight="1" outlineLevel="2">
      <c r="B32" s="62"/>
      <c r="C32" s="63"/>
      <c r="D32" s="66" t="s">
        <v>10</v>
      </c>
      <c r="E32" s="67">
        <v>24588039.650000002</v>
      </c>
      <c r="F32" s="67">
        <v>3743972.28</v>
      </c>
      <c r="G32" s="67">
        <v>0</v>
      </c>
      <c r="H32" s="67">
        <v>0</v>
      </c>
      <c r="I32" s="67">
        <v>0</v>
      </c>
      <c r="J32" s="67">
        <v>0</v>
      </c>
      <c r="K32" s="67">
        <v>0</v>
      </c>
      <c r="L32" s="67">
        <v>0</v>
      </c>
      <c r="M32" s="67">
        <v>0</v>
      </c>
      <c r="N32" s="67">
        <v>0</v>
      </c>
      <c r="O32" s="61">
        <v>0</v>
      </c>
      <c r="P32" s="61">
        <v>0</v>
      </c>
      <c r="Q32" s="61">
        <v>0</v>
      </c>
      <c r="R32" s="61">
        <v>0</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290"/>
    </row>
    <row r="33" spans="2:49" s="65" customFormat="1" ht="12" customHeight="1" outlineLevel="2">
      <c r="B33" s="62"/>
      <c r="C33" s="63"/>
      <c r="D33" s="66" t="s">
        <v>12</v>
      </c>
      <c r="E33" s="67">
        <v>87763009.370000005</v>
      </c>
      <c r="F33" s="67">
        <v>1422587.82</v>
      </c>
      <c r="G33" s="67">
        <v>0</v>
      </c>
      <c r="H33" s="67">
        <v>0</v>
      </c>
      <c r="I33" s="67">
        <v>0</v>
      </c>
      <c r="J33" s="67">
        <v>0</v>
      </c>
      <c r="K33" s="67">
        <v>0</v>
      </c>
      <c r="L33" s="67">
        <v>0</v>
      </c>
      <c r="M33" s="67">
        <v>0</v>
      </c>
      <c r="N33" s="67">
        <v>0</v>
      </c>
      <c r="O33" s="61">
        <v>0</v>
      </c>
      <c r="P33" s="61">
        <v>0</v>
      </c>
      <c r="Q33" s="61">
        <v>0</v>
      </c>
      <c r="R33" s="61">
        <v>0</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290"/>
    </row>
    <row r="34" spans="2:49" s="65" customFormat="1" ht="12" customHeight="1" outlineLevel="2">
      <c r="B34" s="62"/>
      <c r="C34" s="63"/>
      <c r="D34" s="66" t="s">
        <v>5</v>
      </c>
      <c r="E34" s="67">
        <v>1133916.83</v>
      </c>
      <c r="F34" s="67">
        <v>68035.009999999995</v>
      </c>
      <c r="G34" s="67">
        <v>0</v>
      </c>
      <c r="H34" s="67">
        <v>0</v>
      </c>
      <c r="I34" s="67">
        <v>0</v>
      </c>
      <c r="J34" s="67">
        <v>0</v>
      </c>
      <c r="K34" s="67">
        <v>0</v>
      </c>
      <c r="L34" s="67">
        <v>0</v>
      </c>
      <c r="M34" s="67">
        <v>0</v>
      </c>
      <c r="N34" s="67">
        <v>0</v>
      </c>
      <c r="O34" s="61"/>
      <c r="P34" s="61"/>
      <c r="Q34" s="61"/>
      <c r="R34" s="6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290"/>
    </row>
    <row r="35" spans="2:49" s="65" customFormat="1" ht="12" customHeight="1" outlineLevel="2">
      <c r="B35" s="62"/>
      <c r="C35" s="63"/>
      <c r="D35" s="66" t="s">
        <v>86</v>
      </c>
      <c r="E35" s="67">
        <v>1269615.96</v>
      </c>
      <c r="F35" s="67">
        <v>437270.51</v>
      </c>
      <c r="G35" s="67">
        <v>1269615.96</v>
      </c>
      <c r="H35" s="67">
        <v>326179.11</v>
      </c>
      <c r="I35" s="67">
        <v>1269615.96</v>
      </c>
      <c r="J35" s="67">
        <v>215741.9</v>
      </c>
      <c r="K35" s="67">
        <v>1192032.7259166667</v>
      </c>
      <c r="L35" s="67">
        <v>104833.51</v>
      </c>
      <c r="M35" s="67">
        <v>513610.13</v>
      </c>
      <c r="N35" s="67">
        <v>21322.75</v>
      </c>
      <c r="O35" s="61">
        <v>59517.42</v>
      </c>
      <c r="P35" s="61">
        <v>2924.39</v>
      </c>
      <c r="Q35" s="61">
        <v>5310</v>
      </c>
      <c r="R35" s="61">
        <v>794.27</v>
      </c>
      <c r="S35" s="191">
        <v>6195</v>
      </c>
      <c r="T35" s="191">
        <v>0</v>
      </c>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290"/>
    </row>
    <row r="36" spans="2:49" s="65" customFormat="1" ht="12" customHeight="1" outlineLevel="2">
      <c r="B36" s="62"/>
      <c r="C36" s="63"/>
      <c r="D36" s="66" t="s">
        <v>193</v>
      </c>
      <c r="E36" s="67"/>
      <c r="F36" s="67"/>
      <c r="G36" s="67"/>
      <c r="H36" s="67"/>
      <c r="I36" s="67"/>
      <c r="J36" s="67"/>
      <c r="K36" s="67"/>
      <c r="L36" s="67"/>
      <c r="M36" s="67">
        <v>331444793.86940551</v>
      </c>
      <c r="N36" s="67">
        <v>320314060.05968952</v>
      </c>
      <c r="O36" s="61">
        <v>331444793.86587399</v>
      </c>
      <c r="P36" s="61">
        <v>300953430.8552537</v>
      </c>
      <c r="Q36" s="61">
        <v>276203994.87881094</v>
      </c>
      <c r="R36" s="61">
        <v>236665668.72819003</v>
      </c>
      <c r="S36" s="191">
        <v>77966219.159999996</v>
      </c>
      <c r="T36" s="191">
        <v>62350041.695720889</v>
      </c>
      <c r="U36" s="191">
        <v>155932438.31988233</v>
      </c>
      <c r="V36" s="191">
        <v>114841924.09</v>
      </c>
      <c r="W36" s="191">
        <v>155932438.31988233</v>
      </c>
      <c r="X36" s="191">
        <v>105091109.31000002</v>
      </c>
      <c r="Y36" s="191">
        <v>155932438.3197059</v>
      </c>
      <c r="Z36" s="191">
        <v>96259897.845713407</v>
      </c>
      <c r="AA36" s="191">
        <v>12994369.859999999</v>
      </c>
      <c r="AB36" s="191">
        <v>12994369.859999999</v>
      </c>
      <c r="AC36" s="191">
        <v>12994369.859999999</v>
      </c>
      <c r="AD36" s="191">
        <v>12994369.859999999</v>
      </c>
      <c r="AE36" s="191">
        <v>12994369.859999999</v>
      </c>
      <c r="AF36" s="191">
        <v>12994369.859999999</v>
      </c>
      <c r="AG36" s="191">
        <v>12994369.859999999</v>
      </c>
      <c r="AH36" s="191">
        <v>12994369.859999999</v>
      </c>
      <c r="AI36" s="191">
        <v>12994369.859999999</v>
      </c>
      <c r="AJ36" s="191">
        <v>12994369.859941177</v>
      </c>
      <c r="AK36" s="191">
        <v>129943698.59994116</v>
      </c>
      <c r="AL36" s="191">
        <v>7235760.3200000003</v>
      </c>
      <c r="AM36" s="191">
        <v>6927479.1900000004</v>
      </c>
      <c r="AN36" s="191">
        <v>8099153.9199999999</v>
      </c>
      <c r="AO36" s="191">
        <v>7298720.5899999999</v>
      </c>
      <c r="AP36" s="191">
        <v>7478147.0099999998</v>
      </c>
      <c r="AQ36" s="191">
        <v>7173956.1299999999</v>
      </c>
      <c r="AR36" s="191">
        <v>7111573.9100000001</v>
      </c>
      <c r="AS36" s="191">
        <v>7520339.2400000002</v>
      </c>
      <c r="AT36" s="191">
        <v>6986809.4500000002</v>
      </c>
      <c r="AU36" s="191">
        <v>6693078.2999999998</v>
      </c>
      <c r="AV36" s="191">
        <v>72525018.060000002</v>
      </c>
      <c r="AW36" s="290"/>
    </row>
    <row r="37" spans="2:49" s="65" customFormat="1" ht="12" customHeight="1" outlineLevel="2">
      <c r="B37" s="62"/>
      <c r="C37" s="63"/>
      <c r="D37" s="66" t="s">
        <v>199</v>
      </c>
      <c r="E37" s="67"/>
      <c r="F37" s="67"/>
      <c r="G37" s="67"/>
      <c r="H37" s="67"/>
      <c r="I37" s="67"/>
      <c r="J37" s="67"/>
      <c r="K37" s="67"/>
      <c r="L37" s="67"/>
      <c r="M37" s="67"/>
      <c r="N37" s="67"/>
      <c r="O37" s="61"/>
      <c r="P37" s="61"/>
      <c r="Q37" s="61"/>
      <c r="R37" s="61"/>
      <c r="S37" s="191">
        <v>0</v>
      </c>
      <c r="T37" s="191">
        <v>0</v>
      </c>
      <c r="U37" s="191">
        <v>98708572.563484177</v>
      </c>
      <c r="V37" s="191">
        <v>35554912.299999997</v>
      </c>
      <c r="W37" s="191">
        <v>98708572.566968367</v>
      </c>
      <c r="X37" s="191">
        <v>21460544.959999997</v>
      </c>
      <c r="Y37" s="191">
        <v>99540052.737420946</v>
      </c>
      <c r="Z37" s="191">
        <v>7625685.0092495652</v>
      </c>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290"/>
    </row>
    <row r="38" spans="2:49" s="65" customFormat="1" ht="12" customHeight="1" outlineLevel="2">
      <c r="B38" s="62"/>
      <c r="C38" s="63"/>
      <c r="D38" s="66" t="s">
        <v>188</v>
      </c>
      <c r="E38" s="67"/>
      <c r="F38" s="67"/>
      <c r="G38" s="67"/>
      <c r="H38" s="67"/>
      <c r="I38" s="67"/>
      <c r="J38" s="67"/>
      <c r="K38" s="67"/>
      <c r="L38" s="67"/>
      <c r="M38" s="67"/>
      <c r="N38" s="67"/>
      <c r="O38" s="61">
        <v>0</v>
      </c>
      <c r="P38" s="61">
        <v>15837842.470000016</v>
      </c>
      <c r="Q38" s="61">
        <v>0</v>
      </c>
      <c r="R38" s="61">
        <v>115818931.64780834</v>
      </c>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290"/>
    </row>
    <row r="39" spans="2:49" s="65" customFormat="1" ht="12" customHeight="1" outlineLevel="2">
      <c r="B39" s="62"/>
      <c r="C39" s="63"/>
      <c r="D39" s="66" t="s">
        <v>130</v>
      </c>
      <c r="E39" s="67">
        <v>34830110.869999997</v>
      </c>
      <c r="F39" s="67">
        <v>9354147.9199999999</v>
      </c>
      <c r="G39" s="67">
        <v>34470305.150000006</v>
      </c>
      <c r="H39" s="67">
        <v>7545184.0899999989</v>
      </c>
      <c r="I39" s="67">
        <v>48744482.140000001</v>
      </c>
      <c r="J39" s="67">
        <v>6706695.6799999997</v>
      </c>
      <c r="K39" s="67">
        <v>52360382.629999995</v>
      </c>
      <c r="L39" s="67">
        <v>5115507.53</v>
      </c>
      <c r="M39" s="67">
        <v>44134803.440000005</v>
      </c>
      <c r="N39" s="67">
        <v>5144804.95</v>
      </c>
      <c r="O39" s="61">
        <v>17666968.16</v>
      </c>
      <c r="P39" s="61">
        <v>4712797.3099999996</v>
      </c>
      <c r="Q39" s="61">
        <v>23528468.740000002</v>
      </c>
      <c r="R39" s="61">
        <v>4700876.5199999996</v>
      </c>
      <c r="S39" s="191">
        <v>29741185.299999993</v>
      </c>
      <c r="T39" s="191">
        <v>4651490.3800000008</v>
      </c>
      <c r="U39" s="191">
        <v>25206569.649999995</v>
      </c>
      <c r="V39" s="191">
        <v>5721010.1499999762</v>
      </c>
      <c r="W39" s="191">
        <v>102410114.48000002</v>
      </c>
      <c r="X39" s="191">
        <v>185351706.03999996</v>
      </c>
      <c r="Y39" s="191">
        <v>878193121.70999992</v>
      </c>
      <c r="Z39" s="191">
        <v>281725829.80000007</v>
      </c>
      <c r="AA39" s="191">
        <v>81450954.299999997</v>
      </c>
      <c r="AB39" s="191">
        <v>82617781.620000005</v>
      </c>
      <c r="AC39" s="191">
        <v>83789593.810000002</v>
      </c>
      <c r="AD39" s="191">
        <v>85073665.719999999</v>
      </c>
      <c r="AE39" s="191">
        <v>86239865.670000002</v>
      </c>
      <c r="AF39" s="191">
        <v>82028155.159999996</v>
      </c>
      <c r="AG39" s="191">
        <v>83108510.849999994</v>
      </c>
      <c r="AH39" s="191">
        <v>84203078.620000005</v>
      </c>
      <c r="AI39" s="191">
        <v>85311858.5</v>
      </c>
      <c r="AJ39" s="191">
        <v>86435561.070000008</v>
      </c>
      <c r="AK39" s="191">
        <v>840259025.32000017</v>
      </c>
      <c r="AL39" s="191">
        <v>23312956.409999996</v>
      </c>
      <c r="AM39" s="191">
        <v>21798614.439999998</v>
      </c>
      <c r="AN39" s="191">
        <v>21190701.07</v>
      </c>
      <c r="AO39" s="191">
        <v>23419776.539999999</v>
      </c>
      <c r="AP39" s="191">
        <v>25420193.800000001</v>
      </c>
      <c r="AQ39" s="191">
        <v>24828987.039999999</v>
      </c>
      <c r="AR39" s="191">
        <v>24789163.809999999</v>
      </c>
      <c r="AS39" s="191">
        <v>24405113.5</v>
      </c>
      <c r="AT39" s="191">
        <v>24120638.690000001</v>
      </c>
      <c r="AU39" s="191">
        <v>24841962.190000001</v>
      </c>
      <c r="AV39" s="191">
        <v>238128107.49000001</v>
      </c>
      <c r="AW39" s="290"/>
    </row>
    <row r="40" spans="2:49" s="65" customFormat="1" ht="12" customHeight="1" outlineLevel="2">
      <c r="B40" s="62"/>
      <c r="C40" s="63"/>
      <c r="D40" s="66" t="s">
        <v>87</v>
      </c>
      <c r="E40" s="67">
        <v>33053801.108999997</v>
      </c>
      <c r="F40" s="67">
        <v>6386578.7400000002</v>
      </c>
      <c r="G40" s="67">
        <v>0</v>
      </c>
      <c r="H40" s="67">
        <v>0</v>
      </c>
      <c r="I40" s="67">
        <v>0</v>
      </c>
      <c r="J40" s="67">
        <v>0</v>
      </c>
      <c r="K40" s="67">
        <v>0</v>
      </c>
      <c r="L40" s="67">
        <v>0</v>
      </c>
      <c r="M40" s="67"/>
      <c r="N40" s="67"/>
      <c r="O40" s="59"/>
      <c r="P40" s="59"/>
      <c r="Q40" s="59"/>
      <c r="R40" s="59"/>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290"/>
    </row>
    <row r="41" spans="2:49" s="65" customFormat="1" ht="12" customHeight="1" outlineLevel="2">
      <c r="B41" s="62"/>
      <c r="C41" s="63"/>
      <c r="D41" s="66" t="s">
        <v>88</v>
      </c>
      <c r="E41" s="67">
        <v>44733973.989999995</v>
      </c>
      <c r="F41" s="67">
        <v>9923986.9900000021</v>
      </c>
      <c r="G41" s="67">
        <v>0</v>
      </c>
      <c r="H41" s="67">
        <v>0</v>
      </c>
      <c r="I41" s="67">
        <v>0</v>
      </c>
      <c r="J41" s="67">
        <v>0</v>
      </c>
      <c r="K41" s="67">
        <v>0</v>
      </c>
      <c r="L41" s="67">
        <v>0</v>
      </c>
      <c r="M41" s="67">
        <v>0</v>
      </c>
      <c r="N41" s="67">
        <v>0</v>
      </c>
      <c r="O41" s="59">
        <v>0</v>
      </c>
      <c r="P41" s="59">
        <v>0</v>
      </c>
      <c r="Q41" s="59">
        <v>0</v>
      </c>
      <c r="R41" s="59">
        <v>0</v>
      </c>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290"/>
    </row>
    <row r="42" spans="2:49" s="65" customFormat="1" ht="12" customHeight="1" outlineLevel="2">
      <c r="B42" s="62"/>
      <c r="C42" s="63"/>
      <c r="D42" s="66" t="s">
        <v>89</v>
      </c>
      <c r="E42" s="67">
        <v>9225371.2200000007</v>
      </c>
      <c r="F42" s="67">
        <v>12033092.890000001</v>
      </c>
      <c r="G42" s="67">
        <v>0</v>
      </c>
      <c r="H42" s="67">
        <v>0</v>
      </c>
      <c r="I42" s="67">
        <v>0</v>
      </c>
      <c r="J42" s="67">
        <v>0</v>
      </c>
      <c r="K42" s="67">
        <v>0</v>
      </c>
      <c r="L42" s="67">
        <v>0</v>
      </c>
      <c r="M42" s="67">
        <v>0</v>
      </c>
      <c r="N42" s="67">
        <v>0</v>
      </c>
      <c r="O42" s="59">
        <v>0</v>
      </c>
      <c r="P42" s="59">
        <v>0</v>
      </c>
      <c r="Q42" s="59">
        <v>0</v>
      </c>
      <c r="R42" s="59">
        <v>0</v>
      </c>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290"/>
    </row>
    <row r="43" spans="2:49" s="65" customFormat="1" ht="12" customHeight="1" outlineLevel="2">
      <c r="B43" s="62"/>
      <c r="C43" s="63"/>
      <c r="D43" s="66" t="s">
        <v>211</v>
      </c>
      <c r="E43" s="67"/>
      <c r="F43" s="67"/>
      <c r="G43" s="67"/>
      <c r="H43" s="67"/>
      <c r="I43" s="67"/>
      <c r="J43" s="67"/>
      <c r="K43" s="67"/>
      <c r="L43" s="67"/>
      <c r="M43" s="67"/>
      <c r="N43" s="67"/>
      <c r="O43" s="59"/>
      <c r="P43" s="59"/>
      <c r="Q43" s="59"/>
      <c r="R43" s="59"/>
      <c r="S43" s="190"/>
      <c r="T43" s="190"/>
      <c r="U43" s="190">
        <v>0</v>
      </c>
      <c r="V43" s="191">
        <v>467445241.69</v>
      </c>
      <c r="W43" s="190">
        <v>661265900.50023806</v>
      </c>
      <c r="X43" s="191">
        <v>1241607801.22</v>
      </c>
      <c r="Y43" s="191">
        <v>793519080.60119045</v>
      </c>
      <c r="Z43" s="191">
        <v>570637417.40999997</v>
      </c>
      <c r="AA43" s="191">
        <v>226522669.19</v>
      </c>
      <c r="AB43" s="191">
        <v>232554148.60000002</v>
      </c>
      <c r="AC43" s="191">
        <v>239704507.61000001</v>
      </c>
      <c r="AD43" s="191">
        <v>246888956.54000002</v>
      </c>
      <c r="AE43" s="191">
        <v>255054099.19</v>
      </c>
      <c r="AF43" s="191">
        <v>261915911.44999999</v>
      </c>
      <c r="AG43" s="191">
        <v>268176280.26999998</v>
      </c>
      <c r="AH43" s="191">
        <v>274644841.05000001</v>
      </c>
      <c r="AI43" s="191">
        <v>280276372.74000001</v>
      </c>
      <c r="AJ43" s="191">
        <v>286331593.33759248</v>
      </c>
      <c r="AK43" s="191">
        <v>2572069379.9789658</v>
      </c>
      <c r="AL43" s="191">
        <v>36447946.899999999</v>
      </c>
      <c r="AM43" s="191">
        <v>33397364.080000002</v>
      </c>
      <c r="AN43" s="191">
        <v>37324189.160000004</v>
      </c>
      <c r="AO43" s="191">
        <v>32020441.529999997</v>
      </c>
      <c r="AP43" s="191">
        <v>31234251.949999999</v>
      </c>
      <c r="AQ43" s="191">
        <v>28268631.370000001</v>
      </c>
      <c r="AR43" s="191">
        <v>26416657.560000002</v>
      </c>
      <c r="AS43" s="191">
        <v>26248864.82</v>
      </c>
      <c r="AT43" s="191">
        <v>22790180.52</v>
      </c>
      <c r="AU43" s="191">
        <v>20230308.059999999</v>
      </c>
      <c r="AV43" s="191">
        <v>294378835.94</v>
      </c>
      <c r="AW43" s="290"/>
    </row>
    <row r="44" spans="2:49" s="65" customFormat="1" ht="12" customHeight="1" outlineLevel="2">
      <c r="B44" s="62"/>
      <c r="C44" s="63"/>
      <c r="D44" s="219" t="s">
        <v>224</v>
      </c>
      <c r="E44" s="67"/>
      <c r="F44" s="67"/>
      <c r="G44" s="67"/>
      <c r="H44" s="67"/>
      <c r="I44" s="67"/>
      <c r="J44" s="67"/>
      <c r="K44" s="67"/>
      <c r="L44" s="67"/>
      <c r="M44" s="67"/>
      <c r="N44" s="67"/>
      <c r="O44" s="59"/>
      <c r="P44" s="59"/>
      <c r="Q44" s="59"/>
      <c r="R44" s="59"/>
      <c r="S44" s="190"/>
      <c r="T44" s="190"/>
      <c r="U44" s="190"/>
      <c r="V44" s="191"/>
      <c r="W44" s="190">
        <v>0</v>
      </c>
      <c r="X44" s="191">
        <v>0</v>
      </c>
      <c r="Y44" s="191">
        <v>10000000</v>
      </c>
      <c r="Z44" s="191">
        <v>0</v>
      </c>
      <c r="AA44" s="191">
        <v>2500000</v>
      </c>
      <c r="AB44" s="191">
        <v>2500000</v>
      </c>
      <c r="AC44" s="191">
        <v>0</v>
      </c>
      <c r="AD44" s="191">
        <v>0</v>
      </c>
      <c r="AE44" s="191">
        <v>0</v>
      </c>
      <c r="AF44" s="191">
        <v>0</v>
      </c>
      <c r="AG44" s="191">
        <v>0</v>
      </c>
      <c r="AH44" s="191">
        <v>0</v>
      </c>
      <c r="AI44" s="191">
        <v>0</v>
      </c>
      <c r="AJ44" s="191">
        <v>0</v>
      </c>
      <c r="AK44" s="191">
        <v>5000000</v>
      </c>
      <c r="AL44" s="191">
        <v>0</v>
      </c>
      <c r="AM44" s="191">
        <v>0</v>
      </c>
      <c r="AN44" s="191">
        <v>0</v>
      </c>
      <c r="AO44" s="191">
        <v>0</v>
      </c>
      <c r="AP44" s="191">
        <v>0</v>
      </c>
      <c r="AQ44" s="191">
        <v>0</v>
      </c>
      <c r="AR44" s="191">
        <v>0</v>
      </c>
      <c r="AS44" s="191">
        <v>0</v>
      </c>
      <c r="AT44" s="191">
        <v>0</v>
      </c>
      <c r="AU44" s="191">
        <v>0</v>
      </c>
      <c r="AV44" s="191">
        <v>0</v>
      </c>
      <c r="AW44" s="290"/>
    </row>
    <row r="45" spans="2:49" s="65" customFormat="1" ht="12" customHeight="1" outlineLevel="2">
      <c r="B45" s="62"/>
      <c r="C45" s="63"/>
      <c r="D45" s="219" t="s">
        <v>266</v>
      </c>
      <c r="E45" s="67"/>
      <c r="F45" s="67"/>
      <c r="G45" s="67"/>
      <c r="H45" s="67"/>
      <c r="I45" s="67"/>
      <c r="J45" s="67"/>
      <c r="K45" s="67"/>
      <c r="L45" s="67"/>
      <c r="M45" s="67"/>
      <c r="N45" s="67"/>
      <c r="O45" s="59"/>
      <c r="P45" s="59"/>
      <c r="Q45" s="59"/>
      <c r="R45" s="59"/>
      <c r="S45" s="190"/>
      <c r="T45" s="190"/>
      <c r="U45" s="190"/>
      <c r="V45" s="191"/>
      <c r="W45" s="190"/>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290"/>
    </row>
    <row r="46" spans="2:49" s="65" customFormat="1" ht="12" customHeight="1" outlineLevel="1">
      <c r="B46" s="68"/>
      <c r="C46" s="56"/>
      <c r="D46" s="57"/>
      <c r="E46" s="61"/>
      <c r="F46" s="61"/>
      <c r="G46" s="61"/>
      <c r="H46" s="61"/>
      <c r="I46" s="61"/>
      <c r="J46" s="61"/>
      <c r="K46" s="95"/>
      <c r="L46" s="95"/>
      <c r="M46" s="95"/>
      <c r="N46" s="95"/>
      <c r="O46" s="59"/>
      <c r="P46" s="59"/>
      <c r="Q46" s="59"/>
      <c r="R46" s="59"/>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290"/>
    </row>
    <row r="47" spans="2:49" s="65" customFormat="1" ht="12" customHeight="1" outlineLevel="2">
      <c r="B47" s="62"/>
      <c r="C47" s="63" t="s">
        <v>90</v>
      </c>
      <c r="D47" s="64"/>
      <c r="E47" s="58">
        <f>SUM(E48)</f>
        <v>0</v>
      </c>
      <c r="F47" s="58">
        <f>SUM(F48:F49)</f>
        <v>0</v>
      </c>
      <c r="G47" s="58">
        <f>SUM(G48)</f>
        <v>0</v>
      </c>
      <c r="H47" s="58">
        <f t="shared" ref="H47:N47" si="7">SUM(H48:H49)</f>
        <v>17398.486106442288</v>
      </c>
      <c r="I47" s="58">
        <f t="shared" si="7"/>
        <v>32860000</v>
      </c>
      <c r="J47" s="58">
        <f t="shared" si="7"/>
        <v>2601039.9836842106</v>
      </c>
      <c r="K47" s="58">
        <f t="shared" si="7"/>
        <v>0</v>
      </c>
      <c r="L47" s="58">
        <f t="shared" si="7"/>
        <v>0</v>
      </c>
      <c r="M47" s="58">
        <f t="shared" si="7"/>
        <v>0</v>
      </c>
      <c r="N47" s="58">
        <f t="shared" si="7"/>
        <v>0</v>
      </c>
      <c r="O47" s="59">
        <f t="shared" ref="O47:R47" si="8">SUM(O48:O49)</f>
        <v>0</v>
      </c>
      <c r="P47" s="59">
        <f t="shared" si="8"/>
        <v>0</v>
      </c>
      <c r="Q47" s="59">
        <f t="shared" si="8"/>
        <v>0</v>
      </c>
      <c r="R47" s="59">
        <f t="shared" si="8"/>
        <v>0</v>
      </c>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290"/>
    </row>
    <row r="48" spans="2:49" s="65" customFormat="1" ht="12" customHeight="1" outlineLevel="2">
      <c r="B48" s="62"/>
      <c r="C48" s="63"/>
      <c r="D48" s="66" t="s">
        <v>6</v>
      </c>
      <c r="E48" s="67">
        <v>0</v>
      </c>
      <c r="F48" s="67">
        <v>0</v>
      </c>
      <c r="G48" s="67">
        <v>0</v>
      </c>
      <c r="H48" s="67">
        <v>0</v>
      </c>
      <c r="I48" s="67">
        <v>0</v>
      </c>
      <c r="J48" s="67">
        <v>0</v>
      </c>
      <c r="K48" s="67">
        <v>0</v>
      </c>
      <c r="L48" s="67">
        <v>0</v>
      </c>
      <c r="M48" s="67">
        <v>0</v>
      </c>
      <c r="N48" s="67">
        <v>0</v>
      </c>
      <c r="O48" s="59">
        <v>0</v>
      </c>
      <c r="P48" s="59">
        <v>0</v>
      </c>
      <c r="Q48" s="59">
        <v>0</v>
      </c>
      <c r="R48" s="59">
        <v>0</v>
      </c>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290"/>
    </row>
    <row r="49" spans="2:49" s="65" customFormat="1" ht="12" customHeight="1" outlineLevel="2">
      <c r="B49" s="62"/>
      <c r="C49" s="63"/>
      <c r="D49" s="66" t="s">
        <v>119</v>
      </c>
      <c r="E49" s="67">
        <v>0</v>
      </c>
      <c r="F49" s="67">
        <v>0</v>
      </c>
      <c r="G49" s="67">
        <v>0</v>
      </c>
      <c r="H49" s="67">
        <v>17398.486106442288</v>
      </c>
      <c r="I49" s="67">
        <v>32860000</v>
      </c>
      <c r="J49" s="67">
        <v>2601039.9836842106</v>
      </c>
      <c r="K49" s="67">
        <v>0</v>
      </c>
      <c r="L49" s="67">
        <v>0</v>
      </c>
      <c r="M49" s="67">
        <v>0</v>
      </c>
      <c r="N49" s="67">
        <v>0</v>
      </c>
      <c r="O49" s="59">
        <v>0</v>
      </c>
      <c r="P49" s="59">
        <v>0</v>
      </c>
      <c r="Q49" s="59">
        <v>0</v>
      </c>
      <c r="R49" s="59">
        <v>0</v>
      </c>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290"/>
    </row>
    <row r="50" spans="2:49" s="65" customFormat="1" ht="12" customHeight="1" outlineLevel="1">
      <c r="B50" s="68"/>
      <c r="C50" s="56"/>
      <c r="D50" s="57"/>
      <c r="E50" s="61"/>
      <c r="F50" s="61"/>
      <c r="G50" s="61"/>
      <c r="H50" s="61"/>
      <c r="I50" s="61"/>
      <c r="J50" s="61"/>
      <c r="K50" s="95"/>
      <c r="L50" s="95"/>
      <c r="M50" s="95"/>
      <c r="N50" s="95"/>
      <c r="O50" s="59"/>
      <c r="P50" s="59"/>
      <c r="Q50" s="59"/>
      <c r="R50" s="59"/>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290"/>
    </row>
    <row r="51" spans="2:49" s="65" customFormat="1" ht="12" customHeight="1" outlineLevel="2">
      <c r="B51" s="62"/>
      <c r="C51" s="63" t="s">
        <v>91</v>
      </c>
      <c r="D51" s="64"/>
      <c r="E51" s="58">
        <f t="shared" ref="E51:F51" si="9">SUM(E52)</f>
        <v>0</v>
      </c>
      <c r="F51" s="58">
        <f t="shared" si="9"/>
        <v>0</v>
      </c>
      <c r="G51" s="58">
        <f t="shared" ref="G51:P51" si="10">SUM(G52)</f>
        <v>0</v>
      </c>
      <c r="H51" s="58">
        <f t="shared" si="10"/>
        <v>0</v>
      </c>
      <c r="I51" s="58">
        <f t="shared" si="10"/>
        <v>0</v>
      </c>
      <c r="J51" s="58">
        <f t="shared" si="10"/>
        <v>0</v>
      </c>
      <c r="K51" s="58">
        <f t="shared" si="10"/>
        <v>0</v>
      </c>
      <c r="L51" s="58">
        <f t="shared" si="10"/>
        <v>0</v>
      </c>
      <c r="M51" s="58">
        <f t="shared" si="10"/>
        <v>0</v>
      </c>
      <c r="N51" s="58">
        <f t="shared" si="10"/>
        <v>0</v>
      </c>
      <c r="O51" s="59">
        <f t="shared" si="10"/>
        <v>0</v>
      </c>
      <c r="P51" s="59">
        <f t="shared" si="10"/>
        <v>0</v>
      </c>
      <c r="Q51" s="59">
        <f>SUM(Q52)</f>
        <v>0</v>
      </c>
      <c r="R51" s="59">
        <f>SUM(R52)</f>
        <v>0</v>
      </c>
      <c r="S51" s="190"/>
      <c r="T51" s="190"/>
      <c r="U51" s="190"/>
      <c r="V51" s="190"/>
      <c r="W51" s="190"/>
      <c r="X51" s="190"/>
      <c r="Y51" s="190">
        <v>21903.49</v>
      </c>
      <c r="Z51" s="190">
        <v>875.56</v>
      </c>
      <c r="AA51" s="190">
        <v>0</v>
      </c>
      <c r="AB51" s="190">
        <v>0</v>
      </c>
      <c r="AC51" s="190">
        <v>0</v>
      </c>
      <c r="AD51" s="190">
        <v>0</v>
      </c>
      <c r="AE51" s="190">
        <v>0</v>
      </c>
      <c r="AF51" s="190">
        <v>0</v>
      </c>
      <c r="AG51" s="190">
        <v>0</v>
      </c>
      <c r="AH51" s="190">
        <v>0</v>
      </c>
      <c r="AI51" s="190">
        <v>0</v>
      </c>
      <c r="AJ51" s="190">
        <v>0</v>
      </c>
      <c r="AK51" s="190">
        <v>0</v>
      </c>
      <c r="AL51" s="190">
        <v>0</v>
      </c>
      <c r="AM51" s="190">
        <v>0</v>
      </c>
      <c r="AN51" s="190">
        <v>0</v>
      </c>
      <c r="AO51" s="190">
        <v>0</v>
      </c>
      <c r="AP51" s="190">
        <v>0</v>
      </c>
      <c r="AQ51" s="190">
        <v>0</v>
      </c>
      <c r="AR51" s="190">
        <v>0</v>
      </c>
      <c r="AS51" s="190">
        <v>0</v>
      </c>
      <c r="AT51" s="190">
        <v>0</v>
      </c>
      <c r="AU51" s="190">
        <v>0</v>
      </c>
      <c r="AV51" s="190">
        <v>0</v>
      </c>
      <c r="AW51" s="290"/>
    </row>
    <row r="52" spans="2:49" s="65" customFormat="1" ht="12" customHeight="1" outlineLevel="1">
      <c r="B52" s="68"/>
      <c r="C52" s="56"/>
      <c r="D52" s="226" t="s">
        <v>92</v>
      </c>
      <c r="E52" s="61">
        <v>0</v>
      </c>
      <c r="F52" s="61">
        <v>0</v>
      </c>
      <c r="G52" s="61">
        <v>0</v>
      </c>
      <c r="H52" s="61">
        <v>0</v>
      </c>
      <c r="I52" s="61">
        <v>0</v>
      </c>
      <c r="J52" s="61">
        <v>0</v>
      </c>
      <c r="K52" s="95">
        <v>0</v>
      </c>
      <c r="L52" s="95">
        <v>0</v>
      </c>
      <c r="M52" s="95">
        <v>0</v>
      </c>
      <c r="N52" s="95">
        <v>0</v>
      </c>
      <c r="O52" s="59">
        <v>0</v>
      </c>
      <c r="P52" s="59">
        <v>0</v>
      </c>
      <c r="Q52" s="59">
        <v>0</v>
      </c>
      <c r="R52" s="59">
        <v>0</v>
      </c>
      <c r="S52" s="190"/>
      <c r="T52" s="190"/>
      <c r="U52" s="190"/>
      <c r="V52" s="190"/>
      <c r="W52" s="190"/>
      <c r="X52" s="190"/>
      <c r="Y52" s="191">
        <v>21903.49</v>
      </c>
      <c r="Z52" s="191">
        <v>875.56</v>
      </c>
      <c r="AA52" s="191">
        <v>0</v>
      </c>
      <c r="AB52" s="191">
        <v>0</v>
      </c>
      <c r="AC52" s="191">
        <v>0</v>
      </c>
      <c r="AD52" s="191">
        <v>0</v>
      </c>
      <c r="AE52" s="191">
        <v>0</v>
      </c>
      <c r="AF52" s="191">
        <v>0</v>
      </c>
      <c r="AG52" s="191">
        <v>0</v>
      </c>
      <c r="AH52" s="191">
        <v>0</v>
      </c>
      <c r="AI52" s="191">
        <v>0</v>
      </c>
      <c r="AJ52" s="191">
        <v>0</v>
      </c>
      <c r="AK52" s="191">
        <v>0</v>
      </c>
      <c r="AL52" s="191">
        <v>0</v>
      </c>
      <c r="AM52" s="191">
        <v>0</v>
      </c>
      <c r="AN52" s="191">
        <v>0</v>
      </c>
      <c r="AO52" s="191">
        <v>0</v>
      </c>
      <c r="AP52" s="191">
        <v>0</v>
      </c>
      <c r="AQ52" s="191">
        <v>0</v>
      </c>
      <c r="AR52" s="191">
        <v>0</v>
      </c>
      <c r="AS52" s="191">
        <v>0</v>
      </c>
      <c r="AT52" s="191">
        <v>0</v>
      </c>
      <c r="AU52" s="191">
        <v>0</v>
      </c>
      <c r="AV52" s="191">
        <v>0</v>
      </c>
      <c r="AW52" s="290"/>
    </row>
    <row r="53" spans="2:49" s="65" customFormat="1" ht="12" customHeight="1" outlineLevel="1">
      <c r="B53" s="68"/>
      <c r="C53" s="56"/>
      <c r="D53" s="57"/>
      <c r="E53" s="61"/>
      <c r="F53" s="61"/>
      <c r="G53" s="61"/>
      <c r="H53" s="61"/>
      <c r="I53" s="61"/>
      <c r="J53" s="61"/>
      <c r="K53" s="95"/>
      <c r="L53" s="95"/>
      <c r="M53" s="95"/>
      <c r="N53" s="95"/>
      <c r="O53" s="59"/>
      <c r="P53" s="59"/>
      <c r="Q53" s="59"/>
      <c r="R53" s="59"/>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290"/>
    </row>
    <row r="54" spans="2:49" s="65" customFormat="1" ht="12" customHeight="1" outlineLevel="2">
      <c r="B54" s="62"/>
      <c r="C54" s="63" t="s">
        <v>281</v>
      </c>
      <c r="D54" s="64"/>
      <c r="E54" s="58"/>
      <c r="F54" s="58"/>
      <c r="G54" s="58"/>
      <c r="H54" s="58"/>
      <c r="I54" s="58"/>
      <c r="J54" s="58"/>
      <c r="K54" s="96"/>
      <c r="L54" s="96"/>
      <c r="M54" s="96"/>
      <c r="N54" s="96"/>
      <c r="O54" s="59"/>
      <c r="P54" s="59"/>
      <c r="Q54" s="59"/>
      <c r="R54" s="59"/>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290"/>
    </row>
    <row r="55" spans="2:49" s="65" customFormat="1" ht="12" customHeight="1">
      <c r="B55" s="62"/>
      <c r="C55" s="63"/>
      <c r="D55" s="66"/>
      <c r="E55" s="58"/>
      <c r="F55" s="58"/>
      <c r="G55" s="58"/>
      <c r="H55" s="58"/>
      <c r="I55" s="58"/>
      <c r="J55" s="58"/>
      <c r="K55" s="96"/>
      <c r="L55" s="96"/>
      <c r="M55" s="96"/>
      <c r="N55" s="96"/>
      <c r="O55" s="59"/>
      <c r="P55" s="59"/>
      <c r="Q55" s="59"/>
      <c r="R55" s="59"/>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290"/>
    </row>
    <row r="56" spans="2:49" s="65" customFormat="1" ht="12" customHeight="1">
      <c r="B56" s="62"/>
      <c r="C56" s="63" t="s">
        <v>282</v>
      </c>
      <c r="D56" s="66"/>
      <c r="E56" s="58"/>
      <c r="F56" s="58"/>
      <c r="G56" s="58"/>
      <c r="H56" s="58"/>
      <c r="I56" s="58"/>
      <c r="J56" s="58"/>
      <c r="K56" s="96"/>
      <c r="L56" s="96"/>
      <c r="M56" s="96"/>
      <c r="N56" s="96"/>
      <c r="O56" s="59"/>
      <c r="P56" s="59"/>
      <c r="Q56" s="59"/>
      <c r="R56" s="59"/>
      <c r="S56" s="190"/>
      <c r="T56" s="190"/>
      <c r="U56" s="190"/>
      <c r="V56" s="190"/>
      <c r="W56" s="190"/>
      <c r="X56" s="190"/>
      <c r="Y56" s="190">
        <v>0</v>
      </c>
      <c r="Z56" s="190">
        <v>774594082.93602729</v>
      </c>
      <c r="AA56" s="190">
        <v>0</v>
      </c>
      <c r="AB56" s="190">
        <v>0</v>
      </c>
      <c r="AC56" s="190">
        <v>0</v>
      </c>
      <c r="AD56" s="190">
        <v>0</v>
      </c>
      <c r="AE56" s="190">
        <v>0</v>
      </c>
      <c r="AF56" s="190">
        <v>0</v>
      </c>
      <c r="AG56" s="190">
        <v>0</v>
      </c>
      <c r="AH56" s="190">
        <v>0</v>
      </c>
      <c r="AI56" s="190">
        <v>0</v>
      </c>
      <c r="AJ56" s="190">
        <v>0</v>
      </c>
      <c r="AK56" s="190">
        <v>0</v>
      </c>
      <c r="AL56" s="190">
        <v>0</v>
      </c>
      <c r="AM56" s="190">
        <v>0</v>
      </c>
      <c r="AN56" s="190">
        <v>344917144.11000001</v>
      </c>
      <c r="AO56" s="190">
        <v>0</v>
      </c>
      <c r="AP56" s="190">
        <v>0</v>
      </c>
      <c r="AQ56" s="190">
        <v>247326843.43000001</v>
      </c>
      <c r="AR56" s="190">
        <v>0</v>
      </c>
      <c r="AS56" s="190">
        <v>0</v>
      </c>
      <c r="AT56" s="190">
        <v>186707703.66999999</v>
      </c>
      <c r="AU56" s="190">
        <v>0</v>
      </c>
      <c r="AV56" s="190">
        <v>778951691.20999992</v>
      </c>
      <c r="AW56" s="290"/>
    </row>
    <row r="57" spans="2:49" s="65" customFormat="1" ht="12" customHeight="1">
      <c r="B57" s="62"/>
      <c r="C57" s="63"/>
      <c r="D57" s="66" t="s">
        <v>273</v>
      </c>
      <c r="E57" s="58"/>
      <c r="F57" s="58"/>
      <c r="G57" s="58"/>
      <c r="H57" s="58"/>
      <c r="I57" s="58"/>
      <c r="J57" s="58"/>
      <c r="K57" s="96"/>
      <c r="L57" s="96"/>
      <c r="M57" s="96"/>
      <c r="N57" s="96"/>
      <c r="O57" s="59"/>
      <c r="P57" s="59"/>
      <c r="Q57" s="59"/>
      <c r="R57" s="59"/>
      <c r="S57" s="190"/>
      <c r="T57" s="190"/>
      <c r="U57" s="190"/>
      <c r="V57" s="190"/>
      <c r="W57" s="190"/>
      <c r="X57" s="190"/>
      <c r="Y57" s="190">
        <v>0</v>
      </c>
      <c r="Z57" s="191">
        <v>774594082.93602729</v>
      </c>
      <c r="AA57" s="191">
        <v>0</v>
      </c>
      <c r="AB57" s="191">
        <v>0</v>
      </c>
      <c r="AC57" s="191">
        <v>0</v>
      </c>
      <c r="AD57" s="191">
        <v>0</v>
      </c>
      <c r="AE57" s="191">
        <v>0</v>
      </c>
      <c r="AF57" s="191">
        <v>0</v>
      </c>
      <c r="AG57" s="191">
        <v>0</v>
      </c>
      <c r="AH57" s="191">
        <v>0</v>
      </c>
      <c r="AI57" s="191">
        <v>0</v>
      </c>
      <c r="AJ57" s="191">
        <v>0</v>
      </c>
      <c r="AK57" s="191">
        <v>0</v>
      </c>
      <c r="AL57" s="191">
        <v>0</v>
      </c>
      <c r="AM57" s="191">
        <v>0</v>
      </c>
      <c r="AN57" s="191">
        <v>344917144.11000001</v>
      </c>
      <c r="AO57" s="191">
        <v>0</v>
      </c>
      <c r="AP57" s="191">
        <v>0</v>
      </c>
      <c r="AQ57" s="191">
        <v>247326843.43000001</v>
      </c>
      <c r="AR57" s="191">
        <v>0</v>
      </c>
      <c r="AS57" s="191">
        <v>0</v>
      </c>
      <c r="AT57" s="191">
        <v>186707703.66999999</v>
      </c>
      <c r="AU57" s="191">
        <v>0</v>
      </c>
      <c r="AV57" s="191">
        <v>778951691.20999992</v>
      </c>
      <c r="AW57" s="290"/>
    </row>
    <row r="58" spans="2:49" s="54" customFormat="1" ht="12" customHeight="1">
      <c r="B58" s="62"/>
      <c r="C58" s="63"/>
      <c r="D58" s="66"/>
      <c r="E58" s="58"/>
      <c r="F58" s="58"/>
      <c r="G58" s="58"/>
      <c r="H58" s="58"/>
      <c r="I58" s="58"/>
      <c r="J58" s="58"/>
      <c r="K58" s="96"/>
      <c r="L58" s="96"/>
      <c r="M58" s="96"/>
      <c r="N58" s="96"/>
      <c r="O58" s="59"/>
      <c r="P58" s="59"/>
      <c r="Q58" s="59"/>
      <c r="R58" s="59"/>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290"/>
    </row>
    <row r="59" spans="2:49" s="54" customFormat="1" ht="12" customHeight="1" outlineLevel="1">
      <c r="B59" s="55" t="s">
        <v>93</v>
      </c>
      <c r="C59" s="56"/>
      <c r="D59" s="57"/>
      <c r="E59" s="58">
        <f>+E61+E93+E106</f>
        <v>381146621.58684361</v>
      </c>
      <c r="F59" s="59">
        <f>+F61+F93+F106</f>
        <v>153393683.61339355</v>
      </c>
      <c r="G59" s="58">
        <f t="shared" ref="G59:R59" si="11">+G61+G93+G106+G117</f>
        <v>366811620.61261851</v>
      </c>
      <c r="H59" s="59">
        <f t="shared" si="11"/>
        <v>453222671.758237</v>
      </c>
      <c r="I59" s="58">
        <f t="shared" si="11"/>
        <v>399569316.75778925</v>
      </c>
      <c r="J59" s="59">
        <f t="shared" si="11"/>
        <v>479592787.39539659</v>
      </c>
      <c r="K59" s="59">
        <f t="shared" si="11"/>
        <v>1629586790.1164184</v>
      </c>
      <c r="L59" s="59">
        <f t="shared" si="11"/>
        <v>648347714.94889045</v>
      </c>
      <c r="M59" s="59">
        <f t="shared" si="11"/>
        <v>728152507.48090005</v>
      </c>
      <c r="N59" s="59">
        <f t="shared" si="11"/>
        <v>795821531.49142945</v>
      </c>
      <c r="O59" s="59">
        <f t="shared" si="11"/>
        <v>820797849.98000002</v>
      </c>
      <c r="P59" s="59">
        <f t="shared" si="11"/>
        <v>857620447.29399991</v>
      </c>
      <c r="Q59" s="59">
        <f t="shared" si="11"/>
        <v>1006162317.1299999</v>
      </c>
      <c r="R59" s="59">
        <f t="shared" si="11"/>
        <v>1795595308.5929406</v>
      </c>
      <c r="S59" s="190">
        <v>8115976742.001894</v>
      </c>
      <c r="T59" s="190">
        <v>2592037314.7822881</v>
      </c>
      <c r="U59" s="190">
        <v>1204900017.2800002</v>
      </c>
      <c r="V59" s="190">
        <v>5004132173.0587234</v>
      </c>
      <c r="W59" s="190">
        <v>4452505966.7800007</v>
      </c>
      <c r="X59" s="190">
        <v>8522330083.5031033</v>
      </c>
      <c r="Y59" s="190">
        <v>9915962775.9960003</v>
      </c>
      <c r="Z59" s="190">
        <v>9681898027.282753</v>
      </c>
      <c r="AA59" s="190">
        <v>1138861920.8137999</v>
      </c>
      <c r="AB59" s="190">
        <v>599991802.62954807</v>
      </c>
      <c r="AC59" s="190">
        <v>76837347.729200006</v>
      </c>
      <c r="AD59" s="190">
        <v>1254460829.6159685</v>
      </c>
      <c r="AE59" s="190">
        <v>4746073982.4300003</v>
      </c>
      <c r="AF59" s="190">
        <v>96237065.659999996</v>
      </c>
      <c r="AG59" s="190">
        <v>908069719.13059998</v>
      </c>
      <c r="AH59" s="190">
        <v>660117860.08527756</v>
      </c>
      <c r="AI59" s="190">
        <v>876082270.66250002</v>
      </c>
      <c r="AJ59" s="190">
        <v>944556569.20140004</v>
      </c>
      <c r="AK59" s="190">
        <v>11301289367.940001</v>
      </c>
      <c r="AL59" s="190">
        <v>3564185379.0577002</v>
      </c>
      <c r="AM59" s="190">
        <v>35850562.907251909</v>
      </c>
      <c r="AN59" s="190">
        <v>25740292.342399996</v>
      </c>
      <c r="AO59" s="190">
        <v>452809877.4568851</v>
      </c>
      <c r="AP59" s="190">
        <f>+AP61+AP93+AP106</f>
        <v>1124761657.75</v>
      </c>
      <c r="AQ59" s="190">
        <v>843081432.43470001</v>
      </c>
      <c r="AR59" s="190">
        <v>1021188765.9534</v>
      </c>
      <c r="AS59" s="190">
        <v>19611715.071686398</v>
      </c>
      <c r="AT59" s="190">
        <v>129710131.94497411</v>
      </c>
      <c r="AU59" s="190">
        <v>351388247.94959998</v>
      </c>
      <c r="AV59" s="190">
        <v>7568328062.8624535</v>
      </c>
      <c r="AW59" s="290"/>
    </row>
    <row r="60" spans="2:49" s="65" customFormat="1" ht="12" customHeight="1" outlineLevel="1">
      <c r="B60" s="68"/>
      <c r="C60" s="56"/>
      <c r="D60" s="57"/>
      <c r="E60" s="61"/>
      <c r="F60" s="61"/>
      <c r="G60" s="61"/>
      <c r="H60" s="61"/>
      <c r="I60" s="61"/>
      <c r="J60" s="61"/>
      <c r="K60" s="95"/>
      <c r="L60" s="95"/>
      <c r="M60" s="95"/>
      <c r="N60" s="95"/>
      <c r="O60" s="59"/>
      <c r="P60" s="59"/>
      <c r="Q60" s="59"/>
      <c r="R60" s="59"/>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290"/>
    </row>
    <row r="61" spans="2:49" s="65" customFormat="1" ht="12" customHeight="1" outlineLevel="2">
      <c r="B61" s="62"/>
      <c r="C61" s="63" t="s">
        <v>94</v>
      </c>
      <c r="D61" s="64"/>
      <c r="E61" s="58">
        <f t="shared" ref="E61:R61" si="12">SUM(E62:E86)</f>
        <v>229622464.46084359</v>
      </c>
      <c r="F61" s="58">
        <f t="shared" si="12"/>
        <v>82715614.444843546</v>
      </c>
      <c r="G61" s="58">
        <f t="shared" si="12"/>
        <v>237693591.27524999</v>
      </c>
      <c r="H61" s="58">
        <f t="shared" si="12"/>
        <v>81131765.899000019</v>
      </c>
      <c r="I61" s="58">
        <f t="shared" si="12"/>
        <v>264542454.51999998</v>
      </c>
      <c r="J61" s="58">
        <f t="shared" si="12"/>
        <v>83674997.389999986</v>
      </c>
      <c r="K61" s="58">
        <f t="shared" si="12"/>
        <v>368888198.97999996</v>
      </c>
      <c r="L61" s="58">
        <f t="shared" si="12"/>
        <v>91812253.169999987</v>
      </c>
      <c r="M61" s="58">
        <f t="shared" si="12"/>
        <v>557436294.87</v>
      </c>
      <c r="N61" s="58">
        <f t="shared" si="12"/>
        <v>126223598.67</v>
      </c>
      <c r="O61" s="59">
        <f t="shared" si="12"/>
        <v>625975400.07000005</v>
      </c>
      <c r="P61" s="59">
        <f t="shared" si="12"/>
        <v>130202566.05000001</v>
      </c>
      <c r="Q61" s="59">
        <f t="shared" si="12"/>
        <v>687484940.4799999</v>
      </c>
      <c r="R61" s="59">
        <f t="shared" si="12"/>
        <v>200213885.80999997</v>
      </c>
      <c r="S61" s="190">
        <v>787940432.31000006</v>
      </c>
      <c r="T61" s="190">
        <v>275273821.37</v>
      </c>
      <c r="U61" s="190">
        <v>1141894519.8900001</v>
      </c>
      <c r="V61" s="190">
        <v>851263227.88</v>
      </c>
      <c r="W61" s="190">
        <v>2636182326.3500004</v>
      </c>
      <c r="X61" s="190">
        <v>1636818959.96</v>
      </c>
      <c r="Y61" s="190">
        <v>6757526649.3759995</v>
      </c>
      <c r="Z61" s="190">
        <v>1735500942.4999998</v>
      </c>
      <c r="AA61" s="190">
        <v>238268126.39379999</v>
      </c>
      <c r="AB61" s="190">
        <v>599991802.62954807</v>
      </c>
      <c r="AC61" s="190">
        <v>76837347.729200006</v>
      </c>
      <c r="AD61" s="190">
        <v>10692044.5112</v>
      </c>
      <c r="AE61" s="190">
        <v>4746073982.4300003</v>
      </c>
      <c r="AF61" s="190">
        <v>96237065.659999996</v>
      </c>
      <c r="AG61" s="190">
        <v>2913469.1305999998</v>
      </c>
      <c r="AH61" s="190">
        <v>660117860.08527756</v>
      </c>
      <c r="AI61" s="190">
        <v>349046340.95999998</v>
      </c>
      <c r="AJ61" s="190">
        <v>11415944.201400001</v>
      </c>
      <c r="AK61" s="190">
        <v>6791593983.7200003</v>
      </c>
      <c r="AL61" s="190">
        <v>40511560.731700003</v>
      </c>
      <c r="AM61" s="190">
        <v>35346472.527251907</v>
      </c>
      <c r="AN61" s="190">
        <v>25190292.782399997</v>
      </c>
      <c r="AO61" s="190">
        <v>1861053.394377985</v>
      </c>
      <c r="AP61" s="190">
        <f>SUM(AP62:AP91)</f>
        <v>614737093.10000002</v>
      </c>
      <c r="AQ61" s="190">
        <v>75142523.404700011</v>
      </c>
      <c r="AR61" s="190">
        <v>2254395.7834000001</v>
      </c>
      <c r="AS61" s="190">
        <v>19035490.841686398</v>
      </c>
      <c r="AT61" s="190">
        <v>67156335.280000001</v>
      </c>
      <c r="AU61" s="190">
        <v>1753754.2696000002</v>
      </c>
      <c r="AV61" s="190">
        <v>882988972.0999999</v>
      </c>
      <c r="AW61" s="290"/>
    </row>
    <row r="62" spans="2:49" s="65" customFormat="1" ht="12" customHeight="1" outlineLevel="2">
      <c r="B62" s="62"/>
      <c r="C62" s="63"/>
      <c r="D62" s="66" t="s">
        <v>13</v>
      </c>
      <c r="E62" s="67">
        <v>0</v>
      </c>
      <c r="F62" s="67">
        <v>0</v>
      </c>
      <c r="G62" s="67">
        <v>0</v>
      </c>
      <c r="H62" s="67">
        <v>0</v>
      </c>
      <c r="I62" s="67">
        <v>0</v>
      </c>
      <c r="J62" s="67">
        <v>0</v>
      </c>
      <c r="K62" s="67">
        <v>0</v>
      </c>
      <c r="L62" s="67">
        <v>0</v>
      </c>
      <c r="M62" s="67">
        <v>0</v>
      </c>
      <c r="N62" s="67">
        <v>0</v>
      </c>
      <c r="O62" s="61">
        <v>0</v>
      </c>
      <c r="P62" s="61">
        <v>0</v>
      </c>
      <c r="Q62" s="61">
        <v>0</v>
      </c>
      <c r="R62" s="61">
        <v>0</v>
      </c>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290"/>
    </row>
    <row r="63" spans="2:49" s="65" customFormat="1" ht="12" customHeight="1" outlineLevel="2">
      <c r="B63" s="62"/>
      <c r="C63" s="63"/>
      <c r="D63" s="66" t="s">
        <v>25</v>
      </c>
      <c r="E63" s="67">
        <v>12821572.199999999</v>
      </c>
      <c r="F63" s="67">
        <v>795884.04980000004</v>
      </c>
      <c r="G63" s="67">
        <v>6683185.2052499996</v>
      </c>
      <c r="H63" s="67">
        <v>161289.68900000001</v>
      </c>
      <c r="I63" s="67">
        <v>0</v>
      </c>
      <c r="J63" s="67">
        <v>0</v>
      </c>
      <c r="K63" s="67">
        <v>0</v>
      </c>
      <c r="L63" s="67">
        <v>0</v>
      </c>
      <c r="M63" s="67">
        <v>0</v>
      </c>
      <c r="N63" s="67">
        <v>0</v>
      </c>
      <c r="O63" s="61">
        <v>0</v>
      </c>
      <c r="P63" s="61">
        <v>0</v>
      </c>
      <c r="Q63" s="61">
        <v>0</v>
      </c>
      <c r="R63" s="61">
        <v>0</v>
      </c>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290"/>
    </row>
    <row r="64" spans="2:49" s="65" customFormat="1" ht="12" customHeight="1" outlineLevel="2">
      <c r="B64" s="62"/>
      <c r="C64" s="63"/>
      <c r="D64" s="66" t="s">
        <v>24</v>
      </c>
      <c r="E64" s="67">
        <v>17391791.734543562</v>
      </c>
      <c r="F64" s="67">
        <v>1300213.5488635267</v>
      </c>
      <c r="G64" s="67">
        <v>0</v>
      </c>
      <c r="H64" s="67">
        <v>0</v>
      </c>
      <c r="I64" s="67">
        <v>0</v>
      </c>
      <c r="J64" s="67">
        <v>0</v>
      </c>
      <c r="K64" s="67">
        <v>0</v>
      </c>
      <c r="L64" s="67">
        <v>0</v>
      </c>
      <c r="M64" s="67">
        <v>0</v>
      </c>
      <c r="N64" s="67">
        <v>0</v>
      </c>
      <c r="O64" s="61">
        <v>0</v>
      </c>
      <c r="P64" s="61">
        <v>0</v>
      </c>
      <c r="Q64" s="61">
        <v>0</v>
      </c>
      <c r="R64" s="61">
        <v>0</v>
      </c>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290"/>
    </row>
    <row r="65" spans="2:49" s="65" customFormat="1" ht="12" customHeight="1" outlineLevel="2">
      <c r="B65" s="62"/>
      <c r="C65" s="63"/>
      <c r="D65" s="66" t="s">
        <v>95</v>
      </c>
      <c r="E65" s="67">
        <v>7127009.8100000005</v>
      </c>
      <c r="F65" s="67">
        <v>3578752.32</v>
      </c>
      <c r="G65" s="67">
        <v>7524835.6699999999</v>
      </c>
      <c r="H65" s="67">
        <v>3795603.64</v>
      </c>
      <c r="I65" s="67">
        <v>8289940.3899999997</v>
      </c>
      <c r="J65" s="67">
        <v>3706698.8</v>
      </c>
      <c r="K65" s="67">
        <v>9740139.129999999</v>
      </c>
      <c r="L65" s="67">
        <v>3652982.05</v>
      </c>
      <c r="M65" s="67">
        <v>14867051.859999999</v>
      </c>
      <c r="N65" s="67">
        <v>5044816.05</v>
      </c>
      <c r="O65" s="61">
        <v>16496930.73</v>
      </c>
      <c r="P65" s="61">
        <v>4703853.59</v>
      </c>
      <c r="Q65" s="61">
        <v>27228564.469999999</v>
      </c>
      <c r="R65" s="61">
        <v>6713957.5</v>
      </c>
      <c r="S65" s="191">
        <v>29903939.850000001</v>
      </c>
      <c r="T65" s="191">
        <v>5354361.3</v>
      </c>
      <c r="U65" s="191">
        <v>52594410.240000002</v>
      </c>
      <c r="V65" s="191">
        <v>6186634.9000000004</v>
      </c>
      <c r="W65" s="191">
        <v>88616102.670000002</v>
      </c>
      <c r="X65" s="191">
        <v>5784310.3300000001</v>
      </c>
      <c r="Y65" s="191">
        <v>57096155.159999996</v>
      </c>
      <c r="Z65" s="191">
        <v>1533120.89</v>
      </c>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290"/>
    </row>
    <row r="66" spans="2:49" s="65" customFormat="1" ht="12" customHeight="1" outlineLevel="2">
      <c r="B66" s="62"/>
      <c r="C66" s="63"/>
      <c r="D66" s="66" t="s">
        <v>96</v>
      </c>
      <c r="E66" s="67">
        <v>52270808.570000008</v>
      </c>
      <c r="F66" s="67">
        <v>33782826.18</v>
      </c>
      <c r="G66" s="67">
        <v>54897876.450000003</v>
      </c>
      <c r="H66" s="67">
        <v>32171890.259999998</v>
      </c>
      <c r="I66" s="67">
        <v>59977473.979999997</v>
      </c>
      <c r="J66" s="67">
        <v>30916452.649999999</v>
      </c>
      <c r="K66" s="67">
        <v>70530963.140000001</v>
      </c>
      <c r="L66" s="67">
        <v>32989229.469999999</v>
      </c>
      <c r="M66" s="67">
        <v>108665806.53</v>
      </c>
      <c r="N66" s="67">
        <v>45745171.850000001</v>
      </c>
      <c r="O66" s="61">
        <v>120121312.94</v>
      </c>
      <c r="P66" s="61">
        <v>44060668.520000003</v>
      </c>
      <c r="Q66" s="61">
        <v>195011926.12</v>
      </c>
      <c r="R66" s="61">
        <v>64690409.049999997</v>
      </c>
      <c r="S66" s="191">
        <v>224165908.20999998</v>
      </c>
      <c r="T66" s="191">
        <v>58932197.18</v>
      </c>
      <c r="U66" s="191">
        <v>318196905.97000003</v>
      </c>
      <c r="V66" s="191">
        <v>63808830.590000004</v>
      </c>
      <c r="W66" s="191">
        <v>567032895.32999992</v>
      </c>
      <c r="X66" s="191">
        <v>83539593.449999988</v>
      </c>
      <c r="Y66" s="191">
        <v>906659270.22000003</v>
      </c>
      <c r="Z66" s="191">
        <v>84689436.920000002</v>
      </c>
      <c r="AA66" s="191">
        <v>0</v>
      </c>
      <c r="AB66" s="191">
        <v>591879155.38264811</v>
      </c>
      <c r="AC66" s="191">
        <v>0</v>
      </c>
      <c r="AD66" s="191">
        <v>0</v>
      </c>
      <c r="AE66" s="191">
        <v>0</v>
      </c>
      <c r="AF66" s="191">
        <v>0</v>
      </c>
      <c r="AG66" s="191">
        <v>0</v>
      </c>
      <c r="AH66" s="191">
        <v>651280302.99837756</v>
      </c>
      <c r="AI66" s="191">
        <v>0</v>
      </c>
      <c r="AJ66" s="191">
        <v>0</v>
      </c>
      <c r="AK66" s="191">
        <v>1243159458.3800001</v>
      </c>
      <c r="AL66" s="191">
        <v>0</v>
      </c>
      <c r="AM66" s="191">
        <v>32090944.80735191</v>
      </c>
      <c r="AN66" s="191">
        <v>0</v>
      </c>
      <c r="AO66" s="191">
        <v>0</v>
      </c>
      <c r="AP66" s="191">
        <v>0</v>
      </c>
      <c r="AQ66" s="191">
        <v>0</v>
      </c>
      <c r="AR66" s="191">
        <v>0</v>
      </c>
      <c r="AS66" s="191">
        <v>17837765.110986397</v>
      </c>
      <c r="AT66" s="191">
        <v>0</v>
      </c>
      <c r="AU66" s="191">
        <v>0</v>
      </c>
      <c r="AV66" s="191">
        <v>49928709.920000002</v>
      </c>
      <c r="AW66" s="290"/>
    </row>
    <row r="67" spans="2:49" s="65" customFormat="1" ht="12" customHeight="1" outlineLevel="2">
      <c r="B67" s="62"/>
      <c r="C67" s="63"/>
      <c r="D67" s="66" t="s">
        <v>132</v>
      </c>
      <c r="E67" s="67">
        <v>1385538.49</v>
      </c>
      <c r="F67" s="67">
        <v>1047219.33</v>
      </c>
      <c r="G67" s="67">
        <v>1464806.58</v>
      </c>
      <c r="H67" s="67">
        <v>1012846.85</v>
      </c>
      <c r="I67" s="67">
        <v>1603604.39</v>
      </c>
      <c r="J67" s="67">
        <v>1017226.35</v>
      </c>
      <c r="K67" s="67">
        <v>968932.61</v>
      </c>
      <c r="L67" s="67">
        <v>483268.35</v>
      </c>
      <c r="M67" s="67">
        <v>1482350</v>
      </c>
      <c r="N67" s="67">
        <v>675153.79</v>
      </c>
      <c r="O67" s="61"/>
      <c r="P67" s="61"/>
      <c r="Q67" s="61"/>
      <c r="R67" s="6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290"/>
    </row>
    <row r="68" spans="2:49" s="65" customFormat="1" ht="12" customHeight="1" outlineLevel="2">
      <c r="B68" s="62"/>
      <c r="C68" s="63"/>
      <c r="D68" s="66" t="s">
        <v>254</v>
      </c>
      <c r="E68" s="67">
        <v>0</v>
      </c>
      <c r="F68" s="67">
        <v>0</v>
      </c>
      <c r="G68" s="67">
        <v>0</v>
      </c>
      <c r="H68" s="67">
        <v>0</v>
      </c>
      <c r="I68" s="67">
        <v>0</v>
      </c>
      <c r="J68" s="67">
        <v>0</v>
      </c>
      <c r="K68" s="67">
        <v>963977.84</v>
      </c>
      <c r="L68" s="67">
        <v>593240.55000000005</v>
      </c>
      <c r="M68" s="67">
        <v>1424597.79</v>
      </c>
      <c r="N68" s="67">
        <v>854607.3</v>
      </c>
      <c r="O68" s="61">
        <v>3224273.19</v>
      </c>
      <c r="P68" s="61">
        <v>1524412.88</v>
      </c>
      <c r="Q68" s="61">
        <v>5273571.07</v>
      </c>
      <c r="R68" s="61">
        <v>2326745.19</v>
      </c>
      <c r="S68" s="191">
        <v>5819146.0800000001</v>
      </c>
      <c r="T68" s="191">
        <v>2170056.8299999996</v>
      </c>
      <c r="U68" s="191">
        <v>9450858.6000000015</v>
      </c>
      <c r="V68" s="191">
        <v>2842216.76</v>
      </c>
      <c r="W68" s="191">
        <v>17534791.960000001</v>
      </c>
      <c r="X68" s="191">
        <v>4252219</v>
      </c>
      <c r="Y68" s="191">
        <v>24831652.960000001</v>
      </c>
      <c r="Z68" s="191">
        <v>4684419.5600000005</v>
      </c>
      <c r="AA68" s="191">
        <v>0</v>
      </c>
      <c r="AB68" s="191">
        <v>8112647.2468999997</v>
      </c>
      <c r="AC68" s="191">
        <v>0</v>
      </c>
      <c r="AD68" s="191">
        <v>8039911.8911999995</v>
      </c>
      <c r="AE68" s="191">
        <v>0</v>
      </c>
      <c r="AF68" s="191">
        <v>0</v>
      </c>
      <c r="AG68" s="191">
        <v>0</v>
      </c>
      <c r="AH68" s="191">
        <v>8837557.0868999995</v>
      </c>
      <c r="AI68" s="191">
        <v>0</v>
      </c>
      <c r="AJ68" s="191">
        <v>8581259.0514000002</v>
      </c>
      <c r="AK68" s="191">
        <v>33571375.269999996</v>
      </c>
      <c r="AL68" s="191">
        <v>0</v>
      </c>
      <c r="AM68" s="191">
        <v>661298.11990000005</v>
      </c>
      <c r="AN68" s="191">
        <v>0</v>
      </c>
      <c r="AO68" s="191">
        <v>1747511.3326000001</v>
      </c>
      <c r="AP68" s="191">
        <v>0</v>
      </c>
      <c r="AQ68" s="191">
        <v>0</v>
      </c>
      <c r="AR68" s="191">
        <v>0</v>
      </c>
      <c r="AS68" s="191">
        <v>484825.52620000002</v>
      </c>
      <c r="AT68" s="191">
        <v>0</v>
      </c>
      <c r="AU68" s="191">
        <v>1653406.3156000003</v>
      </c>
      <c r="AV68" s="191">
        <v>4547041.3</v>
      </c>
      <c r="AW68" s="290"/>
    </row>
    <row r="69" spans="2:49" s="65" customFormat="1" ht="12" customHeight="1" outlineLevel="2">
      <c r="B69" s="62"/>
      <c r="C69" s="63"/>
      <c r="D69" s="66" t="s">
        <v>133</v>
      </c>
      <c r="E69" s="67">
        <v>0</v>
      </c>
      <c r="F69" s="67">
        <v>30320268.960000001</v>
      </c>
      <c r="G69" s="67">
        <v>35414069</v>
      </c>
      <c r="H69" s="67">
        <v>33043079.780000001</v>
      </c>
      <c r="I69" s="67">
        <v>39495214.799999997</v>
      </c>
      <c r="J69" s="67">
        <v>34042969.239999995</v>
      </c>
      <c r="K69" s="67">
        <v>47881189.849999994</v>
      </c>
      <c r="L69" s="67">
        <v>40042500.900000006</v>
      </c>
      <c r="M69" s="67">
        <v>70772044.909999996</v>
      </c>
      <c r="N69" s="67">
        <v>56402839.150000006</v>
      </c>
      <c r="O69" s="61">
        <v>79436193.180000007</v>
      </c>
      <c r="P69" s="61">
        <v>59901361.439999998</v>
      </c>
      <c r="Q69" s="61">
        <v>124968108.97999999</v>
      </c>
      <c r="R69" s="61">
        <v>98565001.270000011</v>
      </c>
      <c r="S69" s="191">
        <v>141561093.81</v>
      </c>
      <c r="T69" s="191">
        <v>100155615.88</v>
      </c>
      <c r="U69" s="191">
        <v>249773351.59</v>
      </c>
      <c r="V69" s="191">
        <v>171105627.84999999</v>
      </c>
      <c r="W69" s="191">
        <v>448480539.75</v>
      </c>
      <c r="X69" s="191">
        <v>290729315.35000002</v>
      </c>
      <c r="Y69" s="191">
        <v>630211157.63</v>
      </c>
      <c r="Z69" s="191">
        <v>346610988.63999999</v>
      </c>
      <c r="AA69" s="191">
        <v>0</v>
      </c>
      <c r="AB69" s="191">
        <v>0</v>
      </c>
      <c r="AC69" s="191">
        <v>0</v>
      </c>
      <c r="AD69" s="191">
        <v>0</v>
      </c>
      <c r="AE69" s="191">
        <v>307776168.20999998</v>
      </c>
      <c r="AF69" s="191">
        <v>96237065.659999996</v>
      </c>
      <c r="AG69" s="191">
        <v>0</v>
      </c>
      <c r="AH69" s="191">
        <v>0</v>
      </c>
      <c r="AI69" s="191">
        <v>0</v>
      </c>
      <c r="AJ69" s="191">
        <v>0</v>
      </c>
      <c r="AK69" s="191">
        <v>404013233.87</v>
      </c>
      <c r="AL69" s="191">
        <v>0</v>
      </c>
      <c r="AM69" s="191">
        <v>0</v>
      </c>
      <c r="AN69" s="191">
        <v>0</v>
      </c>
      <c r="AO69" s="191">
        <v>0</v>
      </c>
      <c r="AP69" s="191">
        <v>151352746.46000001</v>
      </c>
      <c r="AQ69" s="191">
        <v>47325770.170000002</v>
      </c>
      <c r="AR69" s="191">
        <v>0</v>
      </c>
      <c r="AS69" s="191">
        <v>0</v>
      </c>
      <c r="AT69" s="191">
        <v>0</v>
      </c>
      <c r="AU69" s="191">
        <v>0</v>
      </c>
      <c r="AV69" s="191">
        <v>198678516.63</v>
      </c>
      <c r="AW69" s="290"/>
    </row>
    <row r="70" spans="2:49" s="65" customFormat="1" ht="12" customHeight="1" outlineLevel="2">
      <c r="B70" s="62"/>
      <c r="C70" s="63"/>
      <c r="D70" s="66" t="s">
        <v>97</v>
      </c>
      <c r="E70" s="67">
        <v>1455967.43</v>
      </c>
      <c r="F70" s="67">
        <v>104300.43</v>
      </c>
      <c r="G70" s="67">
        <v>1535832.17</v>
      </c>
      <c r="H70" s="67">
        <v>58946.58</v>
      </c>
      <c r="I70" s="67">
        <v>825146.36</v>
      </c>
      <c r="J70" s="67">
        <v>12631.29</v>
      </c>
      <c r="K70" s="67">
        <v>0</v>
      </c>
      <c r="L70" s="67">
        <v>0</v>
      </c>
      <c r="M70" s="67">
        <v>0</v>
      </c>
      <c r="N70" s="67">
        <v>750057.09</v>
      </c>
      <c r="O70" s="61">
        <v>7374004.2599999998</v>
      </c>
      <c r="P70" s="61">
        <v>671027.07999999996</v>
      </c>
      <c r="Q70" s="61">
        <v>11774599.58</v>
      </c>
      <c r="R70" s="61">
        <v>1014795.54</v>
      </c>
      <c r="S70" s="191">
        <v>20685669.789999999</v>
      </c>
      <c r="T70" s="191">
        <v>1097997.19</v>
      </c>
      <c r="U70" s="191">
        <v>27494876.210000001</v>
      </c>
      <c r="V70" s="191">
        <v>487250.15</v>
      </c>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290"/>
    </row>
    <row r="71" spans="2:49" s="65" customFormat="1" ht="12" customHeight="1" outlineLevel="2">
      <c r="B71" s="62"/>
      <c r="C71" s="63"/>
      <c r="D71" s="66" t="s">
        <v>272</v>
      </c>
      <c r="E71" s="67"/>
      <c r="F71" s="67"/>
      <c r="G71" s="67"/>
      <c r="H71" s="67"/>
      <c r="I71" s="67"/>
      <c r="J71" s="67"/>
      <c r="K71" s="67"/>
      <c r="L71" s="67"/>
      <c r="M71" s="67"/>
      <c r="N71" s="67"/>
      <c r="O71" s="61"/>
      <c r="P71" s="61"/>
      <c r="Q71" s="61"/>
      <c r="R71" s="61"/>
      <c r="S71" s="191"/>
      <c r="T71" s="191"/>
      <c r="U71" s="191"/>
      <c r="V71" s="191"/>
      <c r="W71" s="191"/>
      <c r="X71" s="191"/>
      <c r="Y71" s="191"/>
      <c r="Z71" s="191"/>
      <c r="AA71" s="191">
        <v>0</v>
      </c>
      <c r="AB71" s="191"/>
      <c r="AC71" s="191">
        <v>0</v>
      </c>
      <c r="AD71" s="191">
        <v>0</v>
      </c>
      <c r="AE71" s="191">
        <v>0</v>
      </c>
      <c r="AF71" s="191">
        <v>0</v>
      </c>
      <c r="AG71" s="191">
        <v>0</v>
      </c>
      <c r="AH71" s="191">
        <v>0</v>
      </c>
      <c r="AI71" s="191">
        <v>0</v>
      </c>
      <c r="AJ71" s="191">
        <v>0</v>
      </c>
      <c r="AK71" s="191">
        <v>0</v>
      </c>
      <c r="AL71" s="191">
        <v>202291.28149999998</v>
      </c>
      <c r="AM71" s="191"/>
      <c r="AN71" s="191">
        <v>0</v>
      </c>
      <c r="AO71" s="191">
        <v>0</v>
      </c>
      <c r="AP71" s="191">
        <v>0</v>
      </c>
      <c r="AQ71" s="191">
        <v>0</v>
      </c>
      <c r="AR71" s="191">
        <v>0</v>
      </c>
      <c r="AS71" s="191">
        <v>712900.20449999999</v>
      </c>
      <c r="AT71" s="191">
        <v>0</v>
      </c>
      <c r="AU71" s="191">
        <v>0</v>
      </c>
      <c r="AV71" s="191">
        <v>915191.48</v>
      </c>
      <c r="AW71" s="290"/>
    </row>
    <row r="72" spans="2:49" s="65" customFormat="1" ht="12" customHeight="1" outlineLevel="2">
      <c r="B72" s="62"/>
      <c r="C72" s="63"/>
      <c r="D72" s="66" t="s">
        <v>311</v>
      </c>
      <c r="E72" s="67"/>
      <c r="F72" s="67"/>
      <c r="G72" s="67"/>
      <c r="H72" s="67"/>
      <c r="I72" s="67"/>
      <c r="J72" s="67"/>
      <c r="K72" s="67"/>
      <c r="L72" s="67"/>
      <c r="M72" s="67"/>
      <c r="N72" s="67"/>
      <c r="O72" s="61"/>
      <c r="P72" s="61"/>
      <c r="Q72" s="61"/>
      <c r="R72" s="61"/>
      <c r="S72" s="191"/>
      <c r="T72" s="191"/>
      <c r="U72" s="191"/>
      <c r="V72" s="191"/>
      <c r="W72" s="191"/>
      <c r="X72" s="191"/>
      <c r="Y72" s="191"/>
      <c r="Z72" s="191"/>
      <c r="AA72" s="191"/>
      <c r="AB72" s="191"/>
      <c r="AC72" s="191"/>
      <c r="AD72" s="191"/>
      <c r="AE72" s="191"/>
      <c r="AF72" s="191"/>
      <c r="AG72" s="191"/>
      <c r="AH72" s="191"/>
      <c r="AI72" s="191">
        <v>0</v>
      </c>
      <c r="AJ72" s="191">
        <v>0</v>
      </c>
      <c r="AK72" s="191">
        <v>0</v>
      </c>
      <c r="AL72" s="191"/>
      <c r="AM72" s="191"/>
      <c r="AN72" s="191"/>
      <c r="AO72" s="191"/>
      <c r="AP72" s="191"/>
      <c r="AQ72" s="191"/>
      <c r="AR72" s="191"/>
      <c r="AS72" s="191"/>
      <c r="AT72" s="191">
        <v>80724.399999999994</v>
      </c>
      <c r="AU72" s="191">
        <v>0</v>
      </c>
      <c r="AV72" s="191">
        <v>80724.399999999994</v>
      </c>
      <c r="AW72" s="290"/>
    </row>
    <row r="73" spans="2:49" s="65" customFormat="1" ht="12" customHeight="1" outlineLevel="2">
      <c r="B73" s="62"/>
      <c r="C73" s="63"/>
      <c r="D73" s="66" t="s">
        <v>98</v>
      </c>
      <c r="E73" s="67">
        <v>329197.89</v>
      </c>
      <c r="F73" s="67">
        <v>66946.84</v>
      </c>
      <c r="G73" s="67">
        <v>2300144.37</v>
      </c>
      <c r="H73" s="67">
        <v>332231.15000000002</v>
      </c>
      <c r="I73" s="67">
        <v>1874196.61</v>
      </c>
      <c r="J73" s="67">
        <v>280402.21000000002</v>
      </c>
      <c r="K73" s="67">
        <v>6648549.0899999999</v>
      </c>
      <c r="L73" s="67">
        <v>949981.24</v>
      </c>
      <c r="M73" s="67">
        <v>6674770.3499999996</v>
      </c>
      <c r="N73" s="67">
        <v>0</v>
      </c>
      <c r="O73" s="61"/>
      <c r="P73" s="61"/>
      <c r="Q73" s="61"/>
      <c r="R73" s="6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290"/>
    </row>
    <row r="74" spans="2:49" s="65" customFormat="1" ht="12" customHeight="1" outlineLevel="2">
      <c r="B74" s="62"/>
      <c r="C74" s="63"/>
      <c r="D74" s="66" t="s">
        <v>23</v>
      </c>
      <c r="E74" s="67">
        <v>11999193.7863</v>
      </c>
      <c r="F74" s="67">
        <v>173955.98618000001</v>
      </c>
      <c r="G74" s="67">
        <v>0</v>
      </c>
      <c r="H74" s="67">
        <v>0</v>
      </c>
      <c r="I74" s="67">
        <v>0</v>
      </c>
      <c r="J74" s="67">
        <v>0</v>
      </c>
      <c r="K74" s="67">
        <v>0</v>
      </c>
      <c r="L74" s="67">
        <v>0</v>
      </c>
      <c r="M74" s="67">
        <v>0</v>
      </c>
      <c r="N74" s="67">
        <v>0</v>
      </c>
      <c r="O74" s="61">
        <v>0</v>
      </c>
      <c r="P74" s="61">
        <v>0</v>
      </c>
      <c r="Q74" s="61">
        <v>0</v>
      </c>
      <c r="R74" s="61">
        <v>0</v>
      </c>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290"/>
    </row>
    <row r="75" spans="2:49" s="65" customFormat="1" ht="12" customHeight="1" outlineLevel="2">
      <c r="B75" s="62"/>
      <c r="C75" s="63"/>
      <c r="D75" s="66" t="s">
        <v>99</v>
      </c>
      <c r="E75" s="67">
        <v>3595619.15</v>
      </c>
      <c r="F75" s="67">
        <v>19186.91</v>
      </c>
      <c r="G75" s="67">
        <v>0</v>
      </c>
      <c r="H75" s="67">
        <v>0</v>
      </c>
      <c r="I75" s="67">
        <v>0</v>
      </c>
      <c r="J75" s="67">
        <v>0</v>
      </c>
      <c r="K75" s="67">
        <v>0</v>
      </c>
      <c r="L75" s="67">
        <v>0</v>
      </c>
      <c r="M75" s="67">
        <v>0</v>
      </c>
      <c r="N75" s="67">
        <v>0</v>
      </c>
      <c r="O75" s="61">
        <v>0</v>
      </c>
      <c r="P75" s="61">
        <v>0</v>
      </c>
      <c r="Q75" s="61">
        <v>0</v>
      </c>
      <c r="R75" s="61">
        <v>0</v>
      </c>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290"/>
    </row>
    <row r="76" spans="2:49" s="65" customFormat="1" ht="12" customHeight="1" outlineLevel="2">
      <c r="B76" s="62"/>
      <c r="C76" s="63"/>
      <c r="D76" s="66" t="s">
        <v>100</v>
      </c>
      <c r="E76" s="67">
        <v>26418460.629999999</v>
      </c>
      <c r="F76" s="67">
        <v>328100.86</v>
      </c>
      <c r="G76" s="67">
        <v>27902459.289999999</v>
      </c>
      <c r="H76" s="67">
        <v>148677.10999999999</v>
      </c>
      <c r="I76" s="67">
        <v>0</v>
      </c>
      <c r="J76" s="67">
        <v>0</v>
      </c>
      <c r="K76" s="67">
        <v>0</v>
      </c>
      <c r="L76" s="67">
        <v>0</v>
      </c>
      <c r="M76" s="67">
        <v>0</v>
      </c>
      <c r="N76" s="67">
        <v>0</v>
      </c>
      <c r="O76" s="61">
        <v>0</v>
      </c>
      <c r="P76" s="61">
        <v>0</v>
      </c>
      <c r="Q76" s="61">
        <v>0</v>
      </c>
      <c r="R76" s="61">
        <v>0</v>
      </c>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290"/>
    </row>
    <row r="77" spans="2:49" s="65" customFormat="1" ht="12" customHeight="1" outlineLevel="2">
      <c r="B77" s="62"/>
      <c r="C77" s="63"/>
      <c r="D77" s="66" t="s">
        <v>101</v>
      </c>
      <c r="E77" s="67">
        <v>4869176</v>
      </c>
      <c r="F77" s="67">
        <v>120289.25</v>
      </c>
      <c r="G77" s="67">
        <v>5123214.54</v>
      </c>
      <c r="H77" s="67">
        <v>84923.35</v>
      </c>
      <c r="I77" s="67">
        <v>5593841.1999999993</v>
      </c>
      <c r="J77" s="67">
        <v>54696.160000000003</v>
      </c>
      <c r="K77" s="67">
        <v>3138967.57</v>
      </c>
      <c r="L77" s="67">
        <v>14365.19</v>
      </c>
      <c r="M77" s="67">
        <v>0</v>
      </c>
      <c r="N77" s="67">
        <v>0</v>
      </c>
      <c r="O77" s="61">
        <v>0</v>
      </c>
      <c r="P77" s="61">
        <v>0</v>
      </c>
      <c r="Q77" s="61">
        <v>0</v>
      </c>
      <c r="R77" s="61">
        <v>0</v>
      </c>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290"/>
    </row>
    <row r="78" spans="2:49" s="65" customFormat="1" ht="12" customHeight="1" outlineLevel="2">
      <c r="B78" s="62"/>
      <c r="C78" s="63"/>
      <c r="D78" s="66" t="s">
        <v>102</v>
      </c>
      <c r="E78" s="67">
        <v>89243290.299999997</v>
      </c>
      <c r="F78" s="67">
        <v>3775320.8</v>
      </c>
      <c r="G78" s="67">
        <v>94847168</v>
      </c>
      <c r="H78" s="67">
        <v>3286909.39</v>
      </c>
      <c r="I78" s="67">
        <v>104127716.84</v>
      </c>
      <c r="J78" s="67">
        <v>3698097.48</v>
      </c>
      <c r="K78" s="67">
        <v>125452046.86</v>
      </c>
      <c r="L78" s="67">
        <v>2702361.93</v>
      </c>
      <c r="M78" s="67">
        <v>187947889.96000001</v>
      </c>
      <c r="N78" s="67">
        <v>1999314.25</v>
      </c>
      <c r="O78" s="61">
        <v>209444141.31</v>
      </c>
      <c r="P78" s="61">
        <v>1025660.99</v>
      </c>
      <c r="Q78" s="61"/>
      <c r="R78" s="6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290"/>
    </row>
    <row r="79" spans="2:49" s="65" customFormat="1" ht="12" customHeight="1" outlineLevel="2">
      <c r="B79" s="62"/>
      <c r="C79" s="63"/>
      <c r="D79" s="66" t="s">
        <v>134</v>
      </c>
      <c r="E79" s="67">
        <v>0</v>
      </c>
      <c r="F79" s="67">
        <v>5060771.7300000004</v>
      </c>
      <c r="G79" s="67">
        <v>0</v>
      </c>
      <c r="H79" s="67">
        <v>4867415.4000000004</v>
      </c>
      <c r="I79" s="67">
        <v>19232401.329999998</v>
      </c>
      <c r="J79" s="67">
        <v>5425656.8799999999</v>
      </c>
      <c r="K79" s="67">
        <v>47226877.490000002</v>
      </c>
      <c r="L79" s="67">
        <v>6093764.6699999999</v>
      </c>
      <c r="M79" s="67">
        <v>74972950.909999996</v>
      </c>
      <c r="N79" s="67">
        <v>7501119.25</v>
      </c>
      <c r="O79" s="61">
        <v>84908958.049999997</v>
      </c>
      <c r="P79" s="61">
        <v>6496112.7199999997</v>
      </c>
      <c r="Q79" s="61">
        <v>143578350.94</v>
      </c>
      <c r="R79" s="61">
        <v>7423345.3699999992</v>
      </c>
      <c r="S79" s="191">
        <v>159765034.94</v>
      </c>
      <c r="T79" s="191">
        <v>4642699.8800000008</v>
      </c>
      <c r="U79" s="191">
        <v>101619576.98</v>
      </c>
      <c r="V79" s="191">
        <v>1090918.3399999999</v>
      </c>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290"/>
    </row>
    <row r="80" spans="2:49" s="65" customFormat="1" ht="12" customHeight="1" outlineLevel="2">
      <c r="B80" s="62"/>
      <c r="C80" s="63"/>
      <c r="D80" s="66" t="s">
        <v>135</v>
      </c>
      <c r="E80" s="67">
        <v>0</v>
      </c>
      <c r="F80" s="67">
        <v>2141997.38</v>
      </c>
      <c r="G80" s="67">
        <v>0</v>
      </c>
      <c r="H80" s="67">
        <v>2058742.82</v>
      </c>
      <c r="I80" s="67">
        <v>23077848.100000001</v>
      </c>
      <c r="J80" s="67">
        <v>3242280.96</v>
      </c>
      <c r="K80" s="67">
        <v>55614606.269999996</v>
      </c>
      <c r="L80" s="67">
        <v>2754402.12</v>
      </c>
      <c r="M80" s="67">
        <v>83140704.99000001</v>
      </c>
      <c r="N80" s="67">
        <v>2854675.61</v>
      </c>
      <c r="O80" s="61">
        <v>93347527.010000005</v>
      </c>
      <c r="P80" s="61">
        <v>2777957.04</v>
      </c>
      <c r="Q80" s="61">
        <v>147875385.94999999</v>
      </c>
      <c r="R80" s="61">
        <v>5626766.5700000003</v>
      </c>
      <c r="S80" s="191">
        <v>167650876.22</v>
      </c>
      <c r="T80" s="191">
        <v>7420047.6999999993</v>
      </c>
      <c r="U80" s="191">
        <v>310707614.33999997</v>
      </c>
      <c r="V80" s="191">
        <v>12571839.550000001</v>
      </c>
      <c r="W80" s="191">
        <v>523696674.51999998</v>
      </c>
      <c r="X80" s="191">
        <v>11375772.48</v>
      </c>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290"/>
    </row>
    <row r="81" spans="2:49" s="54" customFormat="1" ht="12" customHeight="1" outlineLevel="1">
      <c r="B81" s="62"/>
      <c r="C81" s="63"/>
      <c r="D81" s="66" t="s">
        <v>136</v>
      </c>
      <c r="E81" s="67">
        <v>0</v>
      </c>
      <c r="F81" s="67">
        <v>99579.87</v>
      </c>
      <c r="G81" s="67">
        <v>0</v>
      </c>
      <c r="H81" s="67">
        <v>49976.09</v>
      </c>
      <c r="I81" s="67">
        <v>0</v>
      </c>
      <c r="J81" s="67">
        <v>111822.35</v>
      </c>
      <c r="K81" s="67">
        <v>485061.61</v>
      </c>
      <c r="L81" s="67">
        <v>191794.71</v>
      </c>
      <c r="M81" s="67">
        <v>487310.22</v>
      </c>
      <c r="N81" s="67">
        <v>168043.84</v>
      </c>
      <c r="O81" s="61">
        <v>538420.52</v>
      </c>
      <c r="P81" s="61">
        <v>164359.35999999999</v>
      </c>
      <c r="Q81" s="61">
        <v>859637.48</v>
      </c>
      <c r="R81" s="61">
        <v>229036.91</v>
      </c>
      <c r="S81" s="191">
        <v>999415.92999999993</v>
      </c>
      <c r="T81" s="191">
        <v>226194.78</v>
      </c>
      <c r="U81" s="191">
        <v>1398392.25</v>
      </c>
      <c r="V81" s="191">
        <v>258959.02</v>
      </c>
      <c r="W81" s="191">
        <v>2406924.17</v>
      </c>
      <c r="X81" s="191">
        <v>354547.39</v>
      </c>
      <c r="Y81" s="191">
        <v>3973202.51</v>
      </c>
      <c r="Z81" s="191">
        <v>427467.57</v>
      </c>
      <c r="AA81" s="191">
        <v>2605348.8037999999</v>
      </c>
      <c r="AB81" s="191">
        <v>0</v>
      </c>
      <c r="AC81" s="191">
        <v>0</v>
      </c>
      <c r="AD81" s="191">
        <v>0</v>
      </c>
      <c r="AE81" s="191">
        <v>0</v>
      </c>
      <c r="AF81" s="191">
        <v>0</v>
      </c>
      <c r="AG81" s="191">
        <v>2913469.1305999998</v>
      </c>
      <c r="AH81" s="191">
        <v>0</v>
      </c>
      <c r="AI81" s="191">
        <v>0</v>
      </c>
      <c r="AJ81" s="191">
        <v>0</v>
      </c>
      <c r="AK81" s="191">
        <v>5518817.9299999997</v>
      </c>
      <c r="AL81" s="191">
        <v>203737.9602</v>
      </c>
      <c r="AM81" s="191">
        <v>0</v>
      </c>
      <c r="AN81" s="191">
        <v>0</v>
      </c>
      <c r="AO81" s="191">
        <v>0</v>
      </c>
      <c r="AP81" s="191">
        <v>0</v>
      </c>
      <c r="AQ81" s="191">
        <v>0</v>
      </c>
      <c r="AR81" s="191">
        <v>170875.41339999999</v>
      </c>
      <c r="AS81" s="191">
        <v>0</v>
      </c>
      <c r="AT81" s="191">
        <v>0</v>
      </c>
      <c r="AU81" s="191">
        <v>0</v>
      </c>
      <c r="AV81" s="191">
        <v>374613.37</v>
      </c>
      <c r="AW81" s="290"/>
    </row>
    <row r="82" spans="2:49" s="54" customFormat="1" ht="12" customHeight="1" outlineLevel="1">
      <c r="B82" s="68"/>
      <c r="C82" s="56"/>
      <c r="D82" s="66" t="s">
        <v>103</v>
      </c>
      <c r="E82" s="67">
        <v>714838.47</v>
      </c>
      <c r="F82" s="67">
        <v>0</v>
      </c>
      <c r="G82" s="67">
        <v>0</v>
      </c>
      <c r="H82" s="67">
        <v>0</v>
      </c>
      <c r="I82" s="67">
        <v>0</v>
      </c>
      <c r="J82" s="67">
        <v>0</v>
      </c>
      <c r="K82" s="67">
        <v>0</v>
      </c>
      <c r="L82" s="67">
        <v>0</v>
      </c>
      <c r="M82" s="67">
        <v>0</v>
      </c>
      <c r="N82" s="67">
        <v>0</v>
      </c>
      <c r="O82" s="61"/>
      <c r="P82" s="61"/>
      <c r="Q82" s="61"/>
      <c r="R82" s="6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290"/>
    </row>
    <row r="83" spans="2:49" s="54" customFormat="1" ht="12" customHeight="1" outlineLevel="1">
      <c r="B83" s="68"/>
      <c r="C83" s="56"/>
      <c r="D83" s="66" t="s">
        <v>137</v>
      </c>
      <c r="E83" s="67">
        <v>0</v>
      </c>
      <c r="F83" s="67">
        <v>0</v>
      </c>
      <c r="G83" s="67">
        <v>0</v>
      </c>
      <c r="H83" s="67">
        <v>59233.79</v>
      </c>
      <c r="I83" s="67">
        <v>0</v>
      </c>
      <c r="J83" s="67">
        <v>1156196.43</v>
      </c>
      <c r="K83" s="67">
        <v>0</v>
      </c>
      <c r="L83" s="67">
        <v>1331720.82</v>
      </c>
      <c r="M83" s="67">
        <v>6528269.5</v>
      </c>
      <c r="N83" s="67">
        <v>4194468.08</v>
      </c>
      <c r="O83" s="61">
        <v>10560719.23</v>
      </c>
      <c r="P83" s="61">
        <v>7994246.8100000005</v>
      </c>
      <c r="Q83" s="61">
        <v>21149392.640000001</v>
      </c>
      <c r="R83" s="61">
        <v>10233303.699999999</v>
      </c>
      <c r="S83" s="191">
        <v>26770876.66</v>
      </c>
      <c r="T83" s="191">
        <v>13998818.99</v>
      </c>
      <c r="U83" s="191">
        <v>48940799.459999993</v>
      </c>
      <c r="V83" s="191">
        <v>28567423.270000003</v>
      </c>
      <c r="W83" s="191">
        <v>81809471.890000001</v>
      </c>
      <c r="X83" s="191">
        <v>51362960.439999998</v>
      </c>
      <c r="Y83" s="191">
        <v>117957874.03</v>
      </c>
      <c r="Z83" s="191">
        <v>54291712.510000005</v>
      </c>
      <c r="AA83" s="191">
        <v>0</v>
      </c>
      <c r="AB83" s="191">
        <v>0</v>
      </c>
      <c r="AC83" s="191">
        <v>76837347.729200006</v>
      </c>
      <c r="AD83" s="191">
        <v>0</v>
      </c>
      <c r="AE83" s="191">
        <v>0</v>
      </c>
      <c r="AF83" s="191">
        <v>0</v>
      </c>
      <c r="AG83" s="191">
        <v>0</v>
      </c>
      <c r="AH83" s="191">
        <v>0</v>
      </c>
      <c r="AI83" s="191">
        <v>82555709.920000002</v>
      </c>
      <c r="AJ83" s="191">
        <v>0</v>
      </c>
      <c r="AK83" s="191">
        <v>159393057.65000001</v>
      </c>
      <c r="AL83" s="191">
        <v>0</v>
      </c>
      <c r="AM83" s="191">
        <v>0</v>
      </c>
      <c r="AN83" s="191">
        <v>25190292.782399997</v>
      </c>
      <c r="AO83" s="191">
        <v>0</v>
      </c>
      <c r="AP83" s="191">
        <v>0</v>
      </c>
      <c r="AQ83" s="191">
        <v>0</v>
      </c>
      <c r="AR83" s="191">
        <v>0</v>
      </c>
      <c r="AS83" s="191">
        <v>0</v>
      </c>
      <c r="AT83" s="191">
        <v>25975477.940000001</v>
      </c>
      <c r="AU83" s="191">
        <v>0</v>
      </c>
      <c r="AV83" s="191">
        <v>51165770.719999999</v>
      </c>
      <c r="AW83" s="290"/>
    </row>
    <row r="84" spans="2:49" s="54" customFormat="1" ht="12" customHeight="1" outlineLevel="1">
      <c r="B84" s="68"/>
      <c r="C84" s="56"/>
      <c r="D84" s="66" t="s">
        <v>186</v>
      </c>
      <c r="E84" s="67"/>
      <c r="F84" s="67"/>
      <c r="G84" s="67"/>
      <c r="H84" s="67"/>
      <c r="I84" s="67"/>
      <c r="J84" s="67"/>
      <c r="K84" s="67"/>
      <c r="L84" s="67"/>
      <c r="M84" s="67"/>
      <c r="N84" s="67"/>
      <c r="O84" s="61"/>
      <c r="P84" s="61">
        <v>831545.11</v>
      </c>
      <c r="Q84" s="61">
        <v>8927281.620000001</v>
      </c>
      <c r="R84" s="61">
        <v>3305737.38</v>
      </c>
      <c r="S84" s="191">
        <v>9680257.9900000002</v>
      </c>
      <c r="T84" s="191">
        <v>5046780.92</v>
      </c>
      <c r="U84" s="191">
        <v>20101204.5</v>
      </c>
      <c r="V84" s="191">
        <v>12617582.390000001</v>
      </c>
      <c r="W84" s="191">
        <v>33238569.109999999</v>
      </c>
      <c r="X84" s="191">
        <v>23635888.619999997</v>
      </c>
      <c r="Y84" s="191">
        <v>47853118.716000006</v>
      </c>
      <c r="Z84" s="191">
        <v>19588225.899999999</v>
      </c>
      <c r="AA84" s="191">
        <v>0</v>
      </c>
      <c r="AB84" s="191">
        <v>0</v>
      </c>
      <c r="AC84" s="191">
        <v>0</v>
      </c>
      <c r="AD84" s="191">
        <v>0</v>
      </c>
      <c r="AE84" s="191">
        <v>29940764.219999999</v>
      </c>
      <c r="AF84" s="191">
        <v>0</v>
      </c>
      <c r="AG84" s="191">
        <v>0</v>
      </c>
      <c r="AH84" s="191">
        <v>0</v>
      </c>
      <c r="AI84" s="191">
        <v>0</v>
      </c>
      <c r="AJ84" s="191">
        <v>0</v>
      </c>
      <c r="AK84" s="191">
        <v>29940764.219999999</v>
      </c>
      <c r="AL84" s="191">
        <v>0</v>
      </c>
      <c r="AM84" s="191">
        <v>0</v>
      </c>
      <c r="AN84" s="191">
        <v>0</v>
      </c>
      <c r="AO84" s="191">
        <v>0</v>
      </c>
      <c r="AP84" s="191">
        <v>6328862.4900000002</v>
      </c>
      <c r="AQ84" s="191">
        <v>0</v>
      </c>
      <c r="AR84" s="191">
        <v>0</v>
      </c>
      <c r="AS84" s="191">
        <v>0</v>
      </c>
      <c r="AT84" s="191">
        <v>0</v>
      </c>
      <c r="AU84" s="191">
        <v>0</v>
      </c>
      <c r="AV84" s="191">
        <v>6328862.4900000002</v>
      </c>
      <c r="AW84" s="290"/>
    </row>
    <row r="85" spans="2:49" s="54" customFormat="1" ht="12" customHeight="1" outlineLevel="1">
      <c r="B85" s="68"/>
      <c r="C85" s="56"/>
      <c r="D85" s="66" t="s">
        <v>285</v>
      </c>
      <c r="E85" s="67"/>
      <c r="F85" s="67"/>
      <c r="G85" s="67"/>
      <c r="H85" s="67"/>
      <c r="I85" s="67"/>
      <c r="J85" s="67"/>
      <c r="K85" s="67"/>
      <c r="L85" s="67"/>
      <c r="M85" s="67"/>
      <c r="N85" s="67"/>
      <c r="O85" s="61"/>
      <c r="P85" s="61"/>
      <c r="Q85" s="61"/>
      <c r="R85" s="61"/>
      <c r="S85" s="191"/>
      <c r="T85" s="191"/>
      <c r="U85" s="191"/>
      <c r="V85" s="191"/>
      <c r="W85" s="191"/>
      <c r="X85" s="191"/>
      <c r="Y85" s="191">
        <v>0</v>
      </c>
      <c r="Z85" s="191">
        <v>0</v>
      </c>
      <c r="AA85" s="191">
        <v>0</v>
      </c>
      <c r="AB85" s="191">
        <v>0</v>
      </c>
      <c r="AC85" s="191">
        <v>0</v>
      </c>
      <c r="AD85" s="191">
        <v>0</v>
      </c>
      <c r="AE85" s="191">
        <v>0</v>
      </c>
      <c r="AF85" s="191">
        <v>0</v>
      </c>
      <c r="AG85" s="191">
        <v>0</v>
      </c>
      <c r="AH85" s="191">
        <v>0</v>
      </c>
      <c r="AI85" s="191">
        <v>0</v>
      </c>
      <c r="AJ85" s="191">
        <v>0</v>
      </c>
      <c r="AK85" s="191">
        <v>0</v>
      </c>
      <c r="AL85" s="191">
        <v>0</v>
      </c>
      <c r="AM85" s="191">
        <v>0</v>
      </c>
      <c r="AN85" s="191">
        <v>0</v>
      </c>
      <c r="AO85" s="191">
        <v>0</v>
      </c>
      <c r="AP85" s="191">
        <v>0</v>
      </c>
      <c r="AQ85" s="191">
        <v>768077.55469999998</v>
      </c>
      <c r="AR85" s="191">
        <v>0</v>
      </c>
      <c r="AS85" s="191">
        <v>0</v>
      </c>
      <c r="AT85" s="191">
        <v>0</v>
      </c>
      <c r="AU85" s="191">
        <v>0</v>
      </c>
      <c r="AV85" s="191">
        <v>768077.54999999993</v>
      </c>
      <c r="AW85" s="290"/>
    </row>
    <row r="86" spans="2:49" s="54" customFormat="1" ht="12" customHeight="1" outlineLevel="1">
      <c r="B86" s="68"/>
      <c r="C86" s="56"/>
      <c r="D86" s="66" t="s">
        <v>120</v>
      </c>
      <c r="E86" s="67">
        <v>0</v>
      </c>
      <c r="F86" s="67">
        <v>0</v>
      </c>
      <c r="G86" s="67">
        <v>0</v>
      </c>
      <c r="H86" s="67">
        <v>0</v>
      </c>
      <c r="I86" s="67">
        <v>445070.52</v>
      </c>
      <c r="J86" s="67">
        <v>9866.59</v>
      </c>
      <c r="K86" s="67">
        <v>236887.52</v>
      </c>
      <c r="L86" s="67">
        <v>12641.17</v>
      </c>
      <c r="M86" s="67">
        <v>472547.85</v>
      </c>
      <c r="N86" s="67">
        <v>33332.410000000003</v>
      </c>
      <c r="O86" s="61">
        <v>522919.65</v>
      </c>
      <c r="P86" s="61">
        <v>51360.51</v>
      </c>
      <c r="Q86" s="61">
        <v>838121.63</v>
      </c>
      <c r="R86" s="61">
        <v>84787.33</v>
      </c>
      <c r="S86" s="191">
        <v>938212.83000000007</v>
      </c>
      <c r="T86" s="191">
        <v>99061.51999999999</v>
      </c>
      <c r="U86" s="191">
        <v>1616529.75</v>
      </c>
      <c r="V86" s="191">
        <v>232698.27</v>
      </c>
      <c r="W86" s="191">
        <v>3013256.95</v>
      </c>
      <c r="X86" s="191">
        <v>347673.2</v>
      </c>
      <c r="Y86" s="191">
        <v>4121084.55</v>
      </c>
      <c r="Z86" s="191">
        <v>287167.74</v>
      </c>
      <c r="AA86" s="191">
        <v>0</v>
      </c>
      <c r="AB86" s="191">
        <v>0</v>
      </c>
      <c r="AC86" s="191">
        <v>0</v>
      </c>
      <c r="AD86" s="191">
        <v>2652132.62</v>
      </c>
      <c r="AE86" s="191">
        <v>0</v>
      </c>
      <c r="AF86" s="191">
        <v>0</v>
      </c>
      <c r="AG86" s="191">
        <v>0</v>
      </c>
      <c r="AH86" s="191">
        <v>0</v>
      </c>
      <c r="AI86" s="191">
        <v>0</v>
      </c>
      <c r="AJ86" s="191">
        <v>2834685.15</v>
      </c>
      <c r="AK86" s="191">
        <v>5486817.7699999996</v>
      </c>
      <c r="AL86" s="191">
        <v>0</v>
      </c>
      <c r="AM86" s="191">
        <v>0</v>
      </c>
      <c r="AN86" s="191">
        <v>0</v>
      </c>
      <c r="AO86" s="191">
        <v>113542.06177798488</v>
      </c>
      <c r="AP86" s="191">
        <v>0</v>
      </c>
      <c r="AQ86" s="191">
        <v>0</v>
      </c>
      <c r="AR86" s="191">
        <v>0</v>
      </c>
      <c r="AS86" s="191">
        <v>0</v>
      </c>
      <c r="AT86" s="191">
        <v>0</v>
      </c>
      <c r="AU86" s="191">
        <v>100347.954</v>
      </c>
      <c r="AV86" s="191">
        <v>213890.01</v>
      </c>
      <c r="AW86" s="290"/>
    </row>
    <row r="87" spans="2:49" s="54" customFormat="1" ht="12" customHeight="1" outlineLevel="1">
      <c r="B87" s="68"/>
      <c r="C87" s="56"/>
      <c r="D87" s="66" t="s">
        <v>301</v>
      </c>
      <c r="E87" s="67"/>
      <c r="F87" s="67"/>
      <c r="G87" s="67"/>
      <c r="H87" s="67"/>
      <c r="I87" s="67"/>
      <c r="J87" s="67"/>
      <c r="K87" s="67"/>
      <c r="L87" s="67"/>
      <c r="M87" s="67"/>
      <c r="N87" s="67"/>
      <c r="O87" s="61"/>
      <c r="P87" s="61"/>
      <c r="Q87" s="61"/>
      <c r="R87" s="61"/>
      <c r="S87" s="191"/>
      <c r="T87" s="191"/>
      <c r="U87" s="191"/>
      <c r="V87" s="191"/>
      <c r="W87" s="191"/>
      <c r="X87" s="191"/>
      <c r="Y87" s="191"/>
      <c r="Z87" s="191"/>
      <c r="AA87" s="191"/>
      <c r="AB87" s="191"/>
      <c r="AC87" s="191">
        <v>0</v>
      </c>
      <c r="AD87" s="191">
        <v>0</v>
      </c>
      <c r="AE87" s="191">
        <v>0</v>
      </c>
      <c r="AF87" s="191">
        <v>0</v>
      </c>
      <c r="AG87" s="191">
        <v>0</v>
      </c>
      <c r="AH87" s="191">
        <v>0</v>
      </c>
      <c r="AI87" s="191">
        <v>0</v>
      </c>
      <c r="AJ87" s="191">
        <v>0</v>
      </c>
      <c r="AK87" s="191">
        <v>0</v>
      </c>
      <c r="AL87" s="191"/>
      <c r="AM87" s="191"/>
      <c r="AN87" s="191">
        <v>0</v>
      </c>
      <c r="AO87" s="191">
        <v>0</v>
      </c>
      <c r="AP87" s="191">
        <v>0</v>
      </c>
      <c r="AQ87" s="191">
        <v>0</v>
      </c>
      <c r="AR87" s="191">
        <v>102579.3</v>
      </c>
      <c r="AS87" s="191">
        <v>0</v>
      </c>
      <c r="AT87" s="191">
        <v>0</v>
      </c>
      <c r="AU87" s="191">
        <v>0</v>
      </c>
      <c r="AV87" s="191">
        <v>102579.3</v>
      </c>
      <c r="AW87" s="290"/>
    </row>
    <row r="88" spans="2:49" s="54" customFormat="1" ht="12" customHeight="1" outlineLevel="1">
      <c r="B88" s="68"/>
      <c r="C88" s="56"/>
      <c r="D88" s="66" t="s">
        <v>192</v>
      </c>
      <c r="E88" s="67"/>
      <c r="F88" s="67"/>
      <c r="G88" s="67"/>
      <c r="H88" s="67"/>
      <c r="I88" s="67"/>
      <c r="J88" s="67"/>
      <c r="K88" s="67"/>
      <c r="L88" s="67"/>
      <c r="M88" s="67"/>
      <c r="N88" s="67"/>
      <c r="O88" s="61"/>
      <c r="P88" s="61"/>
      <c r="Q88" s="61"/>
      <c r="R88" s="61"/>
      <c r="S88" s="191">
        <v>0</v>
      </c>
      <c r="T88" s="191">
        <v>9529137.4800000004</v>
      </c>
      <c r="U88" s="191">
        <v>0</v>
      </c>
      <c r="V88" s="191">
        <v>33820041.299999997</v>
      </c>
      <c r="W88" s="191">
        <v>0</v>
      </c>
      <c r="X88" s="191">
        <v>88454962.939999998</v>
      </c>
      <c r="Y88" s="191">
        <v>359278888.60000002</v>
      </c>
      <c r="Z88" s="191">
        <v>120267610.94</v>
      </c>
      <c r="AA88" s="191">
        <v>235662777.59</v>
      </c>
      <c r="AB88" s="191">
        <v>0</v>
      </c>
      <c r="AC88" s="191">
        <v>0</v>
      </c>
      <c r="AD88" s="191">
        <v>0</v>
      </c>
      <c r="AE88" s="191">
        <v>0</v>
      </c>
      <c r="AF88" s="191">
        <v>0</v>
      </c>
      <c r="AG88" s="191">
        <v>0</v>
      </c>
      <c r="AH88" s="191">
        <v>0</v>
      </c>
      <c r="AI88" s="191">
        <v>266490631.03999999</v>
      </c>
      <c r="AJ88" s="191">
        <v>0</v>
      </c>
      <c r="AK88" s="191">
        <v>502153408.63</v>
      </c>
      <c r="AL88" s="191">
        <v>40105531.490000002</v>
      </c>
      <c r="AM88" s="191">
        <v>0</v>
      </c>
      <c r="AN88" s="191">
        <v>0</v>
      </c>
      <c r="AO88" s="191">
        <v>0</v>
      </c>
      <c r="AP88" s="191">
        <v>0</v>
      </c>
      <c r="AQ88" s="191">
        <v>0</v>
      </c>
      <c r="AR88" s="191">
        <v>0</v>
      </c>
      <c r="AS88" s="191">
        <v>0</v>
      </c>
      <c r="AT88" s="191">
        <v>40221797.100000001</v>
      </c>
      <c r="AU88" s="191">
        <v>0</v>
      </c>
      <c r="AV88" s="191">
        <v>80327328.590000004</v>
      </c>
      <c r="AW88" s="290"/>
    </row>
    <row r="89" spans="2:49" s="54" customFormat="1" ht="12" customHeight="1" outlineLevel="1">
      <c r="B89" s="68"/>
      <c r="C89" s="56"/>
      <c r="D89" s="66" t="s">
        <v>200</v>
      </c>
      <c r="E89" s="67"/>
      <c r="F89" s="67"/>
      <c r="G89" s="67"/>
      <c r="H89" s="67"/>
      <c r="I89" s="67"/>
      <c r="J89" s="67"/>
      <c r="K89" s="67"/>
      <c r="L89" s="67"/>
      <c r="M89" s="67"/>
      <c r="N89" s="67"/>
      <c r="O89" s="61"/>
      <c r="P89" s="61"/>
      <c r="Q89" s="61"/>
      <c r="R89" s="61"/>
      <c r="S89" s="191">
        <v>0</v>
      </c>
      <c r="T89" s="191">
        <v>66600851.720000006</v>
      </c>
      <c r="U89" s="191">
        <v>0</v>
      </c>
      <c r="V89" s="191">
        <v>283895051.10000002</v>
      </c>
      <c r="W89" s="191">
        <v>870353100</v>
      </c>
      <c r="X89" s="191">
        <v>540797604.25</v>
      </c>
      <c r="Y89" s="191">
        <v>2149106580</v>
      </c>
      <c r="Z89" s="191">
        <v>515646194.81999993</v>
      </c>
      <c r="AA89" s="191">
        <v>0</v>
      </c>
      <c r="AB89" s="191">
        <v>0</v>
      </c>
      <c r="AC89" s="191">
        <v>0</v>
      </c>
      <c r="AD89" s="191">
        <v>0</v>
      </c>
      <c r="AE89" s="191">
        <v>2057092200</v>
      </c>
      <c r="AF89" s="191">
        <v>0</v>
      </c>
      <c r="AG89" s="191">
        <v>0</v>
      </c>
      <c r="AH89" s="191">
        <v>0</v>
      </c>
      <c r="AI89" s="191">
        <v>0</v>
      </c>
      <c r="AJ89" s="191">
        <v>0</v>
      </c>
      <c r="AK89" s="191">
        <v>2057092200</v>
      </c>
      <c r="AL89" s="191">
        <v>0</v>
      </c>
      <c r="AM89" s="191">
        <v>1386325.07</v>
      </c>
      <c r="AN89" s="191">
        <v>0</v>
      </c>
      <c r="AO89" s="191">
        <v>0</v>
      </c>
      <c r="AP89" s="191">
        <v>219431249.64291126</v>
      </c>
      <c r="AQ89" s="191">
        <v>14541.8</v>
      </c>
      <c r="AR89" s="191">
        <v>1451740.86</v>
      </c>
      <c r="AS89" s="191">
        <v>0</v>
      </c>
      <c r="AT89" s="191">
        <v>81141.62</v>
      </c>
      <c r="AU89" s="191">
        <v>0</v>
      </c>
      <c r="AV89" s="191">
        <v>222364998.99000001</v>
      </c>
      <c r="AW89" s="290"/>
    </row>
    <row r="90" spans="2:49" s="54" customFormat="1" ht="12" customHeight="1" outlineLevel="1">
      <c r="B90" s="68"/>
      <c r="C90" s="56"/>
      <c r="D90" s="66" t="s">
        <v>207</v>
      </c>
      <c r="E90" s="67"/>
      <c r="F90" s="67"/>
      <c r="G90" s="67"/>
      <c r="H90" s="67"/>
      <c r="I90" s="67"/>
      <c r="J90" s="67"/>
      <c r="K90" s="67"/>
      <c r="L90" s="67"/>
      <c r="M90" s="67"/>
      <c r="N90" s="67"/>
      <c r="O90" s="61"/>
      <c r="P90" s="61"/>
      <c r="Q90" s="61"/>
      <c r="R90" s="61"/>
      <c r="S90" s="191"/>
      <c r="T90" s="191"/>
      <c r="U90" s="191">
        <v>0</v>
      </c>
      <c r="V90" s="191">
        <v>233778154.39000002</v>
      </c>
      <c r="W90" s="191">
        <v>0</v>
      </c>
      <c r="X90" s="191">
        <v>536184112.50999999</v>
      </c>
      <c r="Y90" s="191">
        <v>2456437665</v>
      </c>
      <c r="Z90" s="191">
        <v>561465947.76999998</v>
      </c>
      <c r="AA90" s="191">
        <v>0</v>
      </c>
      <c r="AB90" s="191">
        <v>0</v>
      </c>
      <c r="AC90" s="191">
        <v>0</v>
      </c>
      <c r="AD90" s="191">
        <v>0</v>
      </c>
      <c r="AE90" s="191">
        <v>2351264850</v>
      </c>
      <c r="AF90" s="191">
        <v>0</v>
      </c>
      <c r="AG90" s="191">
        <v>0</v>
      </c>
      <c r="AH90" s="191">
        <v>0</v>
      </c>
      <c r="AI90" s="191">
        <v>0</v>
      </c>
      <c r="AJ90" s="191">
        <v>0</v>
      </c>
      <c r="AK90" s="191">
        <v>2351264850</v>
      </c>
      <c r="AL90" s="191">
        <v>0</v>
      </c>
      <c r="AM90" s="191">
        <v>1207904.53</v>
      </c>
      <c r="AN90" s="191">
        <v>0</v>
      </c>
      <c r="AO90" s="191">
        <v>0</v>
      </c>
      <c r="AP90" s="191">
        <v>237624234.50708875</v>
      </c>
      <c r="AQ90" s="191">
        <v>707349.34</v>
      </c>
      <c r="AR90" s="191">
        <v>529200.21</v>
      </c>
      <c r="AS90" s="191">
        <v>0</v>
      </c>
      <c r="AT90" s="191">
        <v>797194.22</v>
      </c>
      <c r="AU90" s="191">
        <v>0</v>
      </c>
      <c r="AV90" s="191">
        <v>240865882.81</v>
      </c>
      <c r="AW90" s="290"/>
    </row>
    <row r="91" spans="2:49" s="54" customFormat="1" ht="12" customHeight="1" outlineLevel="1">
      <c r="B91" s="68"/>
      <c r="C91" s="56"/>
      <c r="D91" s="66" t="s">
        <v>255</v>
      </c>
      <c r="E91" s="67"/>
      <c r="F91" s="67"/>
      <c r="G91" s="67"/>
      <c r="H91" s="67"/>
      <c r="I91" s="67"/>
      <c r="J91" s="67"/>
      <c r="K91" s="67"/>
      <c r="L91" s="67"/>
      <c r="M91" s="67"/>
      <c r="N91" s="67"/>
      <c r="O91" s="61"/>
      <c r="P91" s="61"/>
      <c r="Q91" s="61"/>
      <c r="R91" s="61"/>
      <c r="S91" s="191"/>
      <c r="T91" s="191"/>
      <c r="U91" s="191"/>
      <c r="V91" s="191"/>
      <c r="W91" s="191">
        <v>0</v>
      </c>
      <c r="X91" s="191">
        <v>0</v>
      </c>
      <c r="Y91" s="191">
        <v>0</v>
      </c>
      <c r="Z91" s="191">
        <v>26008649.240000002</v>
      </c>
      <c r="AA91" s="191">
        <v>0</v>
      </c>
      <c r="AB91" s="191">
        <v>0</v>
      </c>
      <c r="AC91" s="191">
        <v>0</v>
      </c>
      <c r="AD91" s="191">
        <v>0</v>
      </c>
      <c r="AE91" s="191">
        <v>0</v>
      </c>
      <c r="AF91" s="191">
        <v>0</v>
      </c>
      <c r="AG91" s="191">
        <v>0</v>
      </c>
      <c r="AH91" s="191">
        <v>0</v>
      </c>
      <c r="AI91" s="191">
        <v>0</v>
      </c>
      <c r="AJ91" s="191">
        <v>0</v>
      </c>
      <c r="AK91" s="191">
        <v>0</v>
      </c>
      <c r="AL91" s="191">
        <v>0</v>
      </c>
      <c r="AM91" s="191">
        <v>0</v>
      </c>
      <c r="AN91" s="191">
        <v>0</v>
      </c>
      <c r="AO91" s="191">
        <v>0</v>
      </c>
      <c r="AP91" s="191">
        <v>0</v>
      </c>
      <c r="AQ91" s="191">
        <v>26326784.539999999</v>
      </c>
      <c r="AR91" s="191">
        <v>0</v>
      </c>
      <c r="AS91" s="191">
        <v>0</v>
      </c>
      <c r="AT91" s="191">
        <v>0</v>
      </c>
      <c r="AU91" s="191">
        <v>0</v>
      </c>
      <c r="AV91" s="191">
        <v>26326784.539999999</v>
      </c>
      <c r="AW91" s="290"/>
    </row>
    <row r="92" spans="2:49" s="65" customFormat="1" ht="12" customHeight="1" outlineLevel="1">
      <c r="B92" s="68"/>
      <c r="C92" s="56"/>
      <c r="D92" s="66"/>
      <c r="E92" s="67"/>
      <c r="F92" s="67"/>
      <c r="G92" s="67"/>
      <c r="H92" s="67"/>
      <c r="I92" s="67"/>
      <c r="J92" s="67"/>
      <c r="K92" s="95"/>
      <c r="L92" s="95"/>
      <c r="M92" s="95"/>
      <c r="N92" s="95"/>
      <c r="O92" s="59"/>
      <c r="P92" s="59"/>
      <c r="Q92" s="59"/>
      <c r="R92" s="59"/>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290"/>
    </row>
    <row r="93" spans="2:49" s="65" customFormat="1" ht="12" customHeight="1" outlineLevel="2">
      <c r="B93" s="62"/>
      <c r="C93" s="63" t="s">
        <v>264</v>
      </c>
      <c r="D93" s="64"/>
      <c r="E93" s="58">
        <f t="shared" ref="E93:F93" si="13">SUM(E94:E99)</f>
        <v>43115014.361000001</v>
      </c>
      <c r="F93" s="58">
        <f t="shared" si="13"/>
        <v>3855487.7249799999</v>
      </c>
      <c r="G93" s="58">
        <f t="shared" ref="G93:L93" si="14">SUM(G94:G99)</f>
        <v>46163003.741999999</v>
      </c>
      <c r="H93" s="58">
        <f t="shared" si="14"/>
        <v>3089204.4892120617</v>
      </c>
      <c r="I93" s="58">
        <f t="shared" si="14"/>
        <v>42743278.640000001</v>
      </c>
      <c r="J93" s="58">
        <f t="shared" si="14"/>
        <v>1895381.22</v>
      </c>
      <c r="K93" s="58">
        <f t="shared" si="14"/>
        <v>14041460.060000001</v>
      </c>
      <c r="L93" s="58">
        <f t="shared" si="14"/>
        <v>332571</v>
      </c>
      <c r="M93" s="58">
        <f t="shared" ref="M93:P93" si="15">SUM(M94:M99)</f>
        <v>0</v>
      </c>
      <c r="N93" s="58">
        <f t="shared" si="15"/>
        <v>0</v>
      </c>
      <c r="O93" s="59">
        <f t="shared" si="15"/>
        <v>0</v>
      </c>
      <c r="P93" s="59">
        <f t="shared" si="15"/>
        <v>0</v>
      </c>
      <c r="Q93" s="59">
        <f>SUM(Q94:Q99)</f>
        <v>0</v>
      </c>
      <c r="R93" s="59">
        <f>SUM(R94:R99)</f>
        <v>0</v>
      </c>
      <c r="S93" s="190"/>
      <c r="T93" s="190"/>
      <c r="U93" s="190">
        <v>0</v>
      </c>
      <c r="V93" s="190">
        <v>32318933.670000002</v>
      </c>
      <c r="W93" s="190">
        <v>0</v>
      </c>
      <c r="X93" s="190">
        <v>146611371.89999998</v>
      </c>
      <c r="Y93" s="190">
        <v>498630035.83000004</v>
      </c>
      <c r="Z93" s="190">
        <v>204806394.80344146</v>
      </c>
      <c r="AA93" s="190">
        <v>84640669.420000002</v>
      </c>
      <c r="AB93" s="190">
        <v>0</v>
      </c>
      <c r="AC93" s="190">
        <v>0</v>
      </c>
      <c r="AD93" s="190">
        <v>369175035.10476851</v>
      </c>
      <c r="AE93" s="190">
        <v>0</v>
      </c>
      <c r="AF93" s="190">
        <v>0</v>
      </c>
      <c r="AG93" s="190">
        <v>0</v>
      </c>
      <c r="AH93" s="190">
        <v>0</v>
      </c>
      <c r="AI93" s="190">
        <v>527035929.70250005</v>
      </c>
      <c r="AJ93" s="190">
        <v>0</v>
      </c>
      <c r="AK93" s="190">
        <v>980851634.22000015</v>
      </c>
      <c r="AL93" s="190">
        <v>15569660.629999999</v>
      </c>
      <c r="AM93" s="190">
        <v>0</v>
      </c>
      <c r="AN93" s="190">
        <v>0</v>
      </c>
      <c r="AO93" s="190">
        <v>92094253.022507057</v>
      </c>
      <c r="AP93" s="190">
        <v>0</v>
      </c>
      <c r="AQ93" s="190">
        <v>0</v>
      </c>
      <c r="AR93" s="190">
        <v>0</v>
      </c>
      <c r="AS93" s="190">
        <v>0</v>
      </c>
      <c r="AT93" s="190">
        <v>61979580.624974094</v>
      </c>
      <c r="AU93" s="190">
        <v>0</v>
      </c>
      <c r="AV93" s="190">
        <v>169643494.28</v>
      </c>
      <c r="AW93" s="290"/>
    </row>
    <row r="94" spans="2:49" s="65" customFormat="1" ht="12" customHeight="1" outlineLevel="2">
      <c r="B94" s="62"/>
      <c r="C94" s="63"/>
      <c r="D94" s="66" t="s">
        <v>17</v>
      </c>
      <c r="E94" s="67">
        <v>0</v>
      </c>
      <c r="F94" s="67">
        <v>0</v>
      </c>
      <c r="G94" s="67">
        <v>0</v>
      </c>
      <c r="H94" s="67">
        <v>0</v>
      </c>
      <c r="I94" s="67">
        <v>0</v>
      </c>
      <c r="J94" s="67">
        <v>0</v>
      </c>
      <c r="K94" s="67">
        <v>0</v>
      </c>
      <c r="L94" s="67">
        <v>0</v>
      </c>
      <c r="M94" s="67">
        <v>0</v>
      </c>
      <c r="N94" s="67">
        <v>0</v>
      </c>
      <c r="O94" s="61">
        <v>0</v>
      </c>
      <c r="P94" s="61">
        <v>0</v>
      </c>
      <c r="Q94" s="61">
        <v>0</v>
      </c>
      <c r="R94" s="61">
        <v>0</v>
      </c>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290"/>
    </row>
    <row r="95" spans="2:49" s="65" customFormat="1" ht="12" customHeight="1" outlineLevel="2">
      <c r="B95" s="62"/>
      <c r="C95" s="63"/>
      <c r="D95" s="66" t="s">
        <v>18</v>
      </c>
      <c r="E95" s="67">
        <v>0</v>
      </c>
      <c r="F95" s="67">
        <v>0</v>
      </c>
      <c r="G95" s="67">
        <v>0</v>
      </c>
      <c r="H95" s="67">
        <v>0</v>
      </c>
      <c r="I95" s="67">
        <v>0</v>
      </c>
      <c r="J95" s="67">
        <v>0</v>
      </c>
      <c r="K95" s="67">
        <v>0</v>
      </c>
      <c r="L95" s="67">
        <v>0</v>
      </c>
      <c r="M95" s="67">
        <v>0</v>
      </c>
      <c r="N95" s="67">
        <v>0</v>
      </c>
      <c r="O95" s="61">
        <v>0</v>
      </c>
      <c r="P95" s="61">
        <v>0</v>
      </c>
      <c r="Q95" s="61">
        <v>0</v>
      </c>
      <c r="R95" s="61">
        <v>0</v>
      </c>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290"/>
    </row>
    <row r="96" spans="2:49" s="65" customFormat="1" ht="12" customHeight="1" outlineLevel="2">
      <c r="B96" s="62"/>
      <c r="C96" s="63"/>
      <c r="D96" s="66" t="s">
        <v>19</v>
      </c>
      <c r="E96" s="67">
        <v>0</v>
      </c>
      <c r="F96" s="67">
        <v>0</v>
      </c>
      <c r="G96" s="67">
        <v>0</v>
      </c>
      <c r="H96" s="67">
        <v>0</v>
      </c>
      <c r="I96" s="67">
        <v>0</v>
      </c>
      <c r="J96" s="67">
        <v>0</v>
      </c>
      <c r="K96" s="67">
        <v>0</v>
      </c>
      <c r="L96" s="67">
        <v>0</v>
      </c>
      <c r="M96" s="67">
        <v>0</v>
      </c>
      <c r="N96" s="67">
        <v>0</v>
      </c>
      <c r="O96" s="61">
        <v>0</v>
      </c>
      <c r="P96" s="61">
        <v>0</v>
      </c>
      <c r="Q96" s="61">
        <v>0</v>
      </c>
      <c r="R96" s="61">
        <v>0</v>
      </c>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290"/>
    </row>
    <row r="97" spans="2:49" s="65" customFormat="1" ht="12" customHeight="1" outlineLevel="2">
      <c r="B97" s="62"/>
      <c r="C97" s="63"/>
      <c r="D97" s="66" t="s">
        <v>20</v>
      </c>
      <c r="E97" s="67">
        <v>0</v>
      </c>
      <c r="F97" s="67">
        <v>0</v>
      </c>
      <c r="G97" s="67">
        <v>0</v>
      </c>
      <c r="H97" s="67">
        <v>0</v>
      </c>
      <c r="I97" s="67">
        <v>0</v>
      </c>
      <c r="J97" s="67">
        <v>0</v>
      </c>
      <c r="K97" s="67">
        <v>0</v>
      </c>
      <c r="L97" s="67">
        <v>0</v>
      </c>
      <c r="M97" s="67"/>
      <c r="N97" s="67"/>
      <c r="O97" s="61"/>
      <c r="P97" s="61"/>
      <c r="Q97" s="61"/>
      <c r="R97" s="6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290"/>
    </row>
    <row r="98" spans="2:49" s="65" customFormat="1" ht="12" customHeight="1" outlineLevel="2">
      <c r="B98" s="62"/>
      <c r="C98" s="63"/>
      <c r="D98" s="66" t="s">
        <v>37</v>
      </c>
      <c r="E98" s="67">
        <v>22343965.73</v>
      </c>
      <c r="F98" s="67">
        <v>3443023.33</v>
      </c>
      <c r="G98" s="67">
        <v>24188393.07</v>
      </c>
      <c r="H98" s="67">
        <v>2581127.44</v>
      </c>
      <c r="I98" s="67">
        <v>24866249.719999999</v>
      </c>
      <c r="J98" s="67">
        <v>1472108.67</v>
      </c>
      <c r="K98" s="67">
        <v>14041460.060000001</v>
      </c>
      <c r="L98" s="67">
        <v>332571</v>
      </c>
      <c r="M98" s="67">
        <v>0</v>
      </c>
      <c r="N98" s="67"/>
      <c r="O98" s="61">
        <v>0</v>
      </c>
      <c r="P98" s="61"/>
      <c r="Q98" s="61">
        <v>0</v>
      </c>
      <c r="R98" s="6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290"/>
    </row>
    <row r="99" spans="2:49" s="65" customFormat="1" ht="12" customHeight="1" outlineLevel="2">
      <c r="B99" s="62"/>
      <c r="C99" s="63"/>
      <c r="D99" s="66" t="s">
        <v>21</v>
      </c>
      <c r="E99" s="67">
        <v>20771048.630999997</v>
      </c>
      <c r="F99" s="67">
        <v>412464.39498000004</v>
      </c>
      <c r="G99" s="67">
        <v>21974610.671999998</v>
      </c>
      <c r="H99" s="67">
        <v>508077.04921206168</v>
      </c>
      <c r="I99" s="67">
        <v>17877028.920000002</v>
      </c>
      <c r="J99" s="67">
        <v>423272.55</v>
      </c>
      <c r="K99" s="67">
        <v>0</v>
      </c>
      <c r="L99" s="67">
        <v>0</v>
      </c>
      <c r="M99" s="67">
        <v>0</v>
      </c>
      <c r="N99" s="67">
        <v>0</v>
      </c>
      <c r="O99" s="61">
        <v>0</v>
      </c>
      <c r="P99" s="61">
        <v>0</v>
      </c>
      <c r="Q99" s="61">
        <v>0</v>
      </c>
      <c r="R99" s="61">
        <v>0</v>
      </c>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290"/>
    </row>
    <row r="100" spans="2:49" s="65" customFormat="1" ht="12" customHeight="1" outlineLevel="2">
      <c r="B100" s="62"/>
      <c r="C100" s="63"/>
      <c r="D100" s="219" t="s">
        <v>236</v>
      </c>
      <c r="E100" s="67"/>
      <c r="F100" s="67"/>
      <c r="G100" s="67"/>
      <c r="H100" s="67"/>
      <c r="I100" s="67"/>
      <c r="J100" s="67"/>
      <c r="K100" s="67"/>
      <c r="L100" s="67"/>
      <c r="M100" s="67"/>
      <c r="N100" s="67"/>
      <c r="O100" s="61"/>
      <c r="P100" s="61"/>
      <c r="Q100" s="61"/>
      <c r="R100" s="61"/>
      <c r="S100" s="191"/>
      <c r="T100" s="191"/>
      <c r="U100" s="191">
        <v>0</v>
      </c>
      <c r="V100" s="191">
        <v>32318933.670000002</v>
      </c>
      <c r="W100" s="191">
        <v>0</v>
      </c>
      <c r="X100" s="191">
        <v>7990197.1899999995</v>
      </c>
      <c r="Y100" s="191">
        <v>95637828.219999999</v>
      </c>
      <c r="Z100" s="191">
        <v>21148992.359999999</v>
      </c>
      <c r="AA100" s="191">
        <v>0</v>
      </c>
      <c r="AB100" s="191">
        <v>0</v>
      </c>
      <c r="AC100" s="191">
        <v>0</v>
      </c>
      <c r="AD100" s="191">
        <v>137426493.63476855</v>
      </c>
      <c r="AE100" s="191">
        <v>0</v>
      </c>
      <c r="AF100" s="191">
        <v>0</v>
      </c>
      <c r="AG100" s="191">
        <v>0</v>
      </c>
      <c r="AH100" s="191">
        <v>0</v>
      </c>
      <c r="AI100" s="191">
        <v>200092390.3125</v>
      </c>
      <c r="AJ100" s="191">
        <v>0</v>
      </c>
      <c r="AK100" s="191">
        <v>337518883.94</v>
      </c>
      <c r="AL100" s="191">
        <v>6052287.8499999996</v>
      </c>
      <c r="AM100" s="191">
        <v>0</v>
      </c>
      <c r="AN100" s="191">
        <v>0</v>
      </c>
      <c r="AO100" s="191">
        <v>11239707.269202195</v>
      </c>
      <c r="AP100" s="191">
        <v>0</v>
      </c>
      <c r="AQ100" s="191">
        <v>0</v>
      </c>
      <c r="AR100" s="191">
        <v>0</v>
      </c>
      <c r="AS100" s="191">
        <v>0</v>
      </c>
      <c r="AT100" s="191">
        <v>15668586.212406088</v>
      </c>
      <c r="AU100" s="191">
        <v>0</v>
      </c>
      <c r="AV100" s="191">
        <v>32960581.329999998</v>
      </c>
      <c r="AW100" s="290"/>
    </row>
    <row r="101" spans="2:49" s="65" customFormat="1" ht="12" customHeight="1" outlineLevel="2">
      <c r="B101" s="62"/>
      <c r="C101" s="63"/>
      <c r="D101" s="219" t="s">
        <v>226</v>
      </c>
      <c r="E101" s="67"/>
      <c r="F101" s="67"/>
      <c r="G101" s="67"/>
      <c r="H101" s="67"/>
      <c r="I101" s="67"/>
      <c r="J101" s="67"/>
      <c r="K101" s="67"/>
      <c r="L101" s="67"/>
      <c r="M101" s="67"/>
      <c r="N101" s="67"/>
      <c r="O101" s="61"/>
      <c r="P101" s="61"/>
      <c r="Q101" s="61"/>
      <c r="R101" s="61"/>
      <c r="S101" s="191"/>
      <c r="T101" s="191"/>
      <c r="U101" s="191"/>
      <c r="V101" s="191"/>
      <c r="W101" s="191">
        <v>0</v>
      </c>
      <c r="X101" s="191">
        <v>117249759.11</v>
      </c>
      <c r="Y101" s="191">
        <v>338832244.38</v>
      </c>
      <c r="Z101" s="191">
        <v>85454896.610662997</v>
      </c>
      <c r="AA101" s="191">
        <v>0</v>
      </c>
      <c r="AB101" s="191">
        <v>0</v>
      </c>
      <c r="AC101" s="191">
        <v>0</v>
      </c>
      <c r="AD101" s="191">
        <v>231748541.47</v>
      </c>
      <c r="AE101" s="191">
        <v>0</v>
      </c>
      <c r="AF101" s="191">
        <v>0</v>
      </c>
      <c r="AG101" s="191">
        <v>0</v>
      </c>
      <c r="AH101" s="191">
        <v>0</v>
      </c>
      <c r="AI101" s="191">
        <v>146487982.76000002</v>
      </c>
      <c r="AJ101" s="191">
        <v>0</v>
      </c>
      <c r="AK101" s="191">
        <v>378236524.23000002</v>
      </c>
      <c r="AL101" s="191">
        <v>0</v>
      </c>
      <c r="AM101" s="191">
        <v>0</v>
      </c>
      <c r="AN101" s="191">
        <v>0</v>
      </c>
      <c r="AO101" s="191">
        <v>46725419.513304859</v>
      </c>
      <c r="AP101" s="191">
        <v>0</v>
      </c>
      <c r="AQ101" s="191">
        <v>0</v>
      </c>
      <c r="AR101" s="191">
        <v>0</v>
      </c>
      <c r="AS101" s="191">
        <v>0</v>
      </c>
      <c r="AT101" s="191">
        <v>12815256.932</v>
      </c>
      <c r="AU101" s="191">
        <v>0</v>
      </c>
      <c r="AV101" s="191">
        <v>59540676.440000013</v>
      </c>
      <c r="AW101" s="290"/>
    </row>
    <row r="102" spans="2:49" s="65" customFormat="1" ht="12" customHeight="1" outlineLevel="2">
      <c r="B102" s="62"/>
      <c r="C102" s="63"/>
      <c r="D102" s="219" t="s">
        <v>227</v>
      </c>
      <c r="E102" s="67"/>
      <c r="F102" s="67"/>
      <c r="G102" s="67"/>
      <c r="H102" s="67"/>
      <c r="I102" s="67"/>
      <c r="J102" s="67"/>
      <c r="K102" s="67"/>
      <c r="L102" s="67"/>
      <c r="M102" s="67"/>
      <c r="N102" s="67"/>
      <c r="O102" s="61"/>
      <c r="P102" s="61"/>
      <c r="Q102" s="61"/>
      <c r="R102" s="61"/>
      <c r="S102" s="191"/>
      <c r="T102" s="191"/>
      <c r="U102" s="191"/>
      <c r="V102" s="191"/>
      <c r="W102" s="191">
        <v>0</v>
      </c>
      <c r="X102" s="191">
        <v>21170030.120000001</v>
      </c>
      <c r="Y102" s="191">
        <v>64159963.229999997</v>
      </c>
      <c r="Z102" s="191">
        <v>23140371.997716472</v>
      </c>
      <c r="AA102" s="191">
        <v>0</v>
      </c>
      <c r="AB102" s="191">
        <v>0</v>
      </c>
      <c r="AC102" s="191">
        <v>0</v>
      </c>
      <c r="AD102" s="191">
        <v>0</v>
      </c>
      <c r="AE102" s="191">
        <v>0</v>
      </c>
      <c r="AF102" s="191">
        <v>0</v>
      </c>
      <c r="AG102" s="191">
        <v>0</v>
      </c>
      <c r="AH102" s="191">
        <v>0</v>
      </c>
      <c r="AI102" s="191">
        <v>87219599.590000004</v>
      </c>
      <c r="AJ102" s="191">
        <v>0</v>
      </c>
      <c r="AK102" s="191">
        <v>87219599.590000004</v>
      </c>
      <c r="AL102" s="191">
        <v>0</v>
      </c>
      <c r="AM102" s="191">
        <v>0</v>
      </c>
      <c r="AN102" s="191">
        <v>0</v>
      </c>
      <c r="AO102" s="191">
        <v>124240.9</v>
      </c>
      <c r="AP102" s="191">
        <v>0</v>
      </c>
      <c r="AQ102" s="191">
        <v>0</v>
      </c>
      <c r="AR102" s="191">
        <v>0</v>
      </c>
      <c r="AS102" s="191">
        <v>0</v>
      </c>
      <c r="AT102" s="191">
        <v>12387785.345568001</v>
      </c>
      <c r="AU102" s="191">
        <v>0</v>
      </c>
      <c r="AV102" s="191">
        <v>12512026.25</v>
      </c>
      <c r="AW102" s="290"/>
    </row>
    <row r="103" spans="2:49" s="65" customFormat="1" ht="12" customHeight="1" outlineLevel="2">
      <c r="B103" s="62"/>
      <c r="C103" s="63"/>
      <c r="D103" s="219" t="s">
        <v>268</v>
      </c>
      <c r="E103" s="67"/>
      <c r="F103" s="67"/>
      <c r="G103" s="67"/>
      <c r="H103" s="67"/>
      <c r="I103" s="67"/>
      <c r="J103" s="67"/>
      <c r="K103" s="67"/>
      <c r="L103" s="67"/>
      <c r="M103" s="67"/>
      <c r="N103" s="67"/>
      <c r="O103" s="61"/>
      <c r="P103" s="61"/>
      <c r="Q103" s="61"/>
      <c r="R103" s="61"/>
      <c r="S103" s="191"/>
      <c r="T103" s="191"/>
      <c r="U103" s="191"/>
      <c r="V103" s="191"/>
      <c r="W103" s="191"/>
      <c r="X103" s="191"/>
      <c r="Y103" s="191">
        <v>0</v>
      </c>
      <c r="Z103" s="191">
        <v>66671103.711752005</v>
      </c>
      <c r="AA103" s="191">
        <v>84640669.420000002</v>
      </c>
      <c r="AB103" s="191">
        <v>0</v>
      </c>
      <c r="AC103" s="191">
        <v>0</v>
      </c>
      <c r="AD103" s="191">
        <v>0</v>
      </c>
      <c r="AE103" s="191">
        <v>0</v>
      </c>
      <c r="AF103" s="191">
        <v>0</v>
      </c>
      <c r="AG103" s="191">
        <v>0</v>
      </c>
      <c r="AH103" s="191">
        <v>0</v>
      </c>
      <c r="AI103" s="191">
        <v>93235957.040000007</v>
      </c>
      <c r="AJ103" s="191">
        <v>0</v>
      </c>
      <c r="AK103" s="191">
        <v>177876626.46000001</v>
      </c>
      <c r="AL103" s="191">
        <v>9517372.7799999993</v>
      </c>
      <c r="AM103" s="191">
        <v>0</v>
      </c>
      <c r="AN103" s="191">
        <v>0</v>
      </c>
      <c r="AO103" s="191">
        <v>34004885.340000004</v>
      </c>
      <c r="AP103" s="191">
        <v>0</v>
      </c>
      <c r="AQ103" s="191">
        <v>0</v>
      </c>
      <c r="AR103" s="191">
        <v>0</v>
      </c>
      <c r="AS103" s="191">
        <v>0</v>
      </c>
      <c r="AT103" s="191">
        <v>12191244.41</v>
      </c>
      <c r="AU103" s="191">
        <v>0</v>
      </c>
      <c r="AV103" s="191">
        <v>55713502.530000001</v>
      </c>
      <c r="AW103" s="290"/>
    </row>
    <row r="104" spans="2:49" s="65" customFormat="1" ht="12" customHeight="1" outlineLevel="2">
      <c r="B104" s="62"/>
      <c r="C104" s="63"/>
      <c r="D104" s="219" t="s">
        <v>259</v>
      </c>
      <c r="E104" s="67"/>
      <c r="F104" s="67"/>
      <c r="G104" s="67"/>
      <c r="H104" s="67"/>
      <c r="I104" s="67"/>
      <c r="J104" s="67"/>
      <c r="K104" s="67"/>
      <c r="L104" s="67"/>
      <c r="M104" s="67"/>
      <c r="N104" s="67"/>
      <c r="O104" s="61"/>
      <c r="P104" s="61"/>
      <c r="Q104" s="61"/>
      <c r="R104" s="61"/>
      <c r="S104" s="191"/>
      <c r="T104" s="191"/>
      <c r="U104" s="191"/>
      <c r="V104" s="191"/>
      <c r="W104" s="191">
        <v>0</v>
      </c>
      <c r="X104" s="191">
        <v>201385.48</v>
      </c>
      <c r="Y104" s="191">
        <v>0</v>
      </c>
      <c r="Z104" s="191">
        <v>8391030.1233099997</v>
      </c>
      <c r="AA104" s="191">
        <v>0</v>
      </c>
      <c r="AB104" s="191">
        <v>0</v>
      </c>
      <c r="AC104" s="191">
        <v>0</v>
      </c>
      <c r="AD104" s="191">
        <v>0</v>
      </c>
      <c r="AE104" s="191">
        <v>0</v>
      </c>
      <c r="AF104" s="191">
        <v>0</v>
      </c>
      <c r="AG104" s="191">
        <v>0</v>
      </c>
      <c r="AH104" s="191">
        <v>0</v>
      </c>
      <c r="AI104" s="191">
        <v>0</v>
      </c>
      <c r="AJ104" s="191">
        <v>0</v>
      </c>
      <c r="AK104" s="191">
        <v>0</v>
      </c>
      <c r="AL104" s="191">
        <v>0</v>
      </c>
      <c r="AM104" s="191">
        <v>0</v>
      </c>
      <c r="AN104" s="191">
        <v>0</v>
      </c>
      <c r="AO104" s="191">
        <v>0</v>
      </c>
      <c r="AP104" s="191">
        <v>0</v>
      </c>
      <c r="AQ104" s="191">
        <v>0</v>
      </c>
      <c r="AR104" s="191">
        <v>0</v>
      </c>
      <c r="AS104" s="191">
        <v>0</v>
      </c>
      <c r="AT104" s="191">
        <v>8916707.7250000015</v>
      </c>
      <c r="AU104" s="191">
        <v>0</v>
      </c>
      <c r="AV104" s="191">
        <v>8916707.7299999986</v>
      </c>
      <c r="AW104" s="290"/>
    </row>
    <row r="105" spans="2:49" s="65" customFormat="1" ht="12" customHeight="1" outlineLevel="1">
      <c r="B105" s="68"/>
      <c r="C105" s="56"/>
      <c r="D105" s="57"/>
      <c r="E105" s="61"/>
      <c r="F105" s="61"/>
      <c r="G105" s="61"/>
      <c r="H105" s="61"/>
      <c r="I105" s="61"/>
      <c r="J105" s="61"/>
      <c r="K105" s="95"/>
      <c r="L105" s="95"/>
      <c r="M105" s="95"/>
      <c r="N105" s="95"/>
      <c r="O105" s="59"/>
      <c r="P105" s="59"/>
      <c r="Q105" s="59"/>
      <c r="R105" s="59"/>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290"/>
    </row>
    <row r="106" spans="2:49" s="65" customFormat="1" ht="12" customHeight="1" outlineLevel="2">
      <c r="B106" s="62"/>
      <c r="C106" s="63" t="s">
        <v>104</v>
      </c>
      <c r="D106" s="64"/>
      <c r="E106" s="58">
        <f>+SUM(E107:E108)</f>
        <v>108409142.765</v>
      </c>
      <c r="F106" s="58">
        <f>+SUM(F107:F108)</f>
        <v>66822581.443570018</v>
      </c>
      <c r="G106" s="58">
        <f>+SUM(G107:G109)</f>
        <v>72374366.189444855</v>
      </c>
      <c r="H106" s="58">
        <f>+SUM(H107:H109)</f>
        <v>360521363.10075212</v>
      </c>
      <c r="I106" s="58">
        <f t="shared" ref="I106:N106" si="16">+SUM(I107:I115)</f>
        <v>79926145.944973871</v>
      </c>
      <c r="J106" s="58">
        <f t="shared" si="16"/>
        <v>386128937.3688972</v>
      </c>
      <c r="K106" s="58">
        <f t="shared" si="16"/>
        <v>1230219251.7</v>
      </c>
      <c r="L106" s="58">
        <f t="shared" si="16"/>
        <v>547160365.21889055</v>
      </c>
      <c r="M106" s="58">
        <f t="shared" si="16"/>
        <v>143840497.27090001</v>
      </c>
      <c r="N106" s="58">
        <f t="shared" si="16"/>
        <v>658938246.4134295</v>
      </c>
      <c r="O106" s="59">
        <f t="shared" ref="O106:R106" si="17">+SUM(O107:O115)</f>
        <v>164948923.99000001</v>
      </c>
      <c r="P106" s="59">
        <f t="shared" si="17"/>
        <v>719143991.33999991</v>
      </c>
      <c r="Q106" s="59">
        <f t="shared" si="17"/>
        <v>260875533.49000001</v>
      </c>
      <c r="R106" s="59">
        <f t="shared" si="17"/>
        <v>1587426430.5689406</v>
      </c>
      <c r="S106" s="190">
        <v>7280443435.8018932</v>
      </c>
      <c r="T106" s="190">
        <v>2311634153.3904881</v>
      </c>
      <c r="U106" s="190">
        <v>0</v>
      </c>
      <c r="V106" s="190">
        <v>4106536680.8781033</v>
      </c>
      <c r="W106" s="190">
        <v>1717338281.25</v>
      </c>
      <c r="X106" s="190">
        <v>6718069339.0731039</v>
      </c>
      <c r="Y106" s="190">
        <v>2594137500</v>
      </c>
      <c r="Z106" s="190">
        <v>7728328379.8593102</v>
      </c>
      <c r="AA106" s="190">
        <v>815953125</v>
      </c>
      <c r="AB106" s="190">
        <v>0</v>
      </c>
      <c r="AC106" s="190">
        <v>0</v>
      </c>
      <c r="AD106" s="190">
        <v>874593750</v>
      </c>
      <c r="AE106" s="190">
        <v>0</v>
      </c>
      <c r="AF106" s="190">
        <v>0</v>
      </c>
      <c r="AG106" s="190">
        <v>905156250</v>
      </c>
      <c r="AH106" s="190">
        <v>0</v>
      </c>
      <c r="AI106" s="190">
        <v>0</v>
      </c>
      <c r="AJ106" s="190">
        <v>933140625</v>
      </c>
      <c r="AK106" s="190">
        <v>3528843750</v>
      </c>
      <c r="AL106" s="190">
        <v>3508104157.6960001</v>
      </c>
      <c r="AM106" s="190">
        <v>504090.38</v>
      </c>
      <c r="AN106" s="190">
        <v>549999.56000000006</v>
      </c>
      <c r="AO106" s="190">
        <v>358854571.04000002</v>
      </c>
      <c r="AP106" s="190">
        <v>510024564.64999998</v>
      </c>
      <c r="AQ106" s="190">
        <v>767938909.02999997</v>
      </c>
      <c r="AR106" s="190">
        <v>1018934370.17</v>
      </c>
      <c r="AS106" s="190">
        <v>576224.23</v>
      </c>
      <c r="AT106" s="190">
        <v>574216.04</v>
      </c>
      <c r="AU106" s="190">
        <v>349634493.68000001</v>
      </c>
      <c r="AV106" s="190">
        <v>6515695596.4824533</v>
      </c>
      <c r="AW106" s="290"/>
    </row>
    <row r="107" spans="2:49" s="65" customFormat="1" ht="12" customHeight="1" outlineLevel="2">
      <c r="B107" s="62"/>
      <c r="C107" s="63"/>
      <c r="D107" s="66" t="s">
        <v>138</v>
      </c>
      <c r="E107" s="67">
        <v>108409142.765</v>
      </c>
      <c r="F107" s="67">
        <v>66822581.443570018</v>
      </c>
      <c r="G107" s="67">
        <v>72374366.189444855</v>
      </c>
      <c r="H107" s="67">
        <v>58659866.525877066</v>
      </c>
      <c r="I107" s="67">
        <v>79926145.944973871</v>
      </c>
      <c r="J107" s="67">
        <v>54807426.297181748</v>
      </c>
      <c r="K107" s="67">
        <v>96771751.700000003</v>
      </c>
      <c r="L107" s="67">
        <v>54909259.152569994</v>
      </c>
      <c r="M107" s="67">
        <v>143840497.27090001</v>
      </c>
      <c r="N107" s="67">
        <v>63668744.650687985</v>
      </c>
      <c r="O107" s="61">
        <v>164948923.99000001</v>
      </c>
      <c r="P107" s="61">
        <v>56821456.849999994</v>
      </c>
      <c r="Q107" s="61">
        <v>260875533.49000001</v>
      </c>
      <c r="R107" s="61">
        <v>55295841.631055839</v>
      </c>
      <c r="S107" s="191">
        <v>266402875.80189374</v>
      </c>
      <c r="T107" s="191">
        <v>29658415.22548794</v>
      </c>
      <c r="U107" s="191"/>
      <c r="V107" s="191"/>
      <c r="W107" s="191"/>
      <c r="X107" s="191">
        <v>381129.63999999996</v>
      </c>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290"/>
    </row>
    <row r="108" spans="2:49" s="65" customFormat="1" ht="12" customHeight="1" outlineLevel="2">
      <c r="B108" s="62"/>
      <c r="C108" s="63"/>
      <c r="D108" s="66" t="s">
        <v>139</v>
      </c>
      <c r="E108" s="67">
        <v>0</v>
      </c>
      <c r="F108" s="67">
        <v>0</v>
      </c>
      <c r="G108" s="67">
        <v>0</v>
      </c>
      <c r="H108" s="67">
        <v>251366692.98487502</v>
      </c>
      <c r="I108" s="67">
        <v>0</v>
      </c>
      <c r="J108" s="67">
        <v>221756628.62818792</v>
      </c>
      <c r="K108" s="67">
        <v>0</v>
      </c>
      <c r="L108" s="67">
        <v>261414357.45374998</v>
      </c>
      <c r="M108" s="67">
        <v>0</v>
      </c>
      <c r="N108" s="67">
        <v>399495111.83536267</v>
      </c>
      <c r="O108" s="59"/>
      <c r="P108" s="61">
        <v>444535871.10999995</v>
      </c>
      <c r="Q108" s="61"/>
      <c r="R108" s="61">
        <v>942773681.42167783</v>
      </c>
      <c r="S108" s="191">
        <v>3542488560</v>
      </c>
      <c r="T108" s="191">
        <v>412540426.89999998</v>
      </c>
      <c r="U108" s="191"/>
      <c r="V108" s="191">
        <v>132193.51</v>
      </c>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290"/>
    </row>
    <row r="109" spans="2:49" s="65" customFormat="1" ht="12" customHeight="1" outlineLevel="2">
      <c r="B109" s="62"/>
      <c r="C109" s="63"/>
      <c r="D109" s="66" t="s">
        <v>140</v>
      </c>
      <c r="E109" s="67"/>
      <c r="F109" s="67"/>
      <c r="G109" s="67">
        <v>0</v>
      </c>
      <c r="H109" s="67">
        <v>50494803.590000004</v>
      </c>
      <c r="I109" s="67">
        <v>0</v>
      </c>
      <c r="J109" s="67">
        <v>108626017.72352749</v>
      </c>
      <c r="K109" s="67">
        <v>0</v>
      </c>
      <c r="L109" s="67">
        <v>128046526.03</v>
      </c>
      <c r="M109" s="67">
        <v>0</v>
      </c>
      <c r="N109" s="67">
        <v>195774389.92737883</v>
      </c>
      <c r="O109" s="59"/>
      <c r="P109" s="61">
        <v>217786663.38</v>
      </c>
      <c r="Q109" s="61"/>
      <c r="R109" s="61">
        <v>176201395.68999997</v>
      </c>
      <c r="S109" s="191">
        <v>3471552000</v>
      </c>
      <c r="T109" s="191">
        <v>404279511.37</v>
      </c>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290"/>
    </row>
    <row r="110" spans="2:49" s="65" customFormat="1" ht="12" customHeight="1" outlineLevel="2">
      <c r="B110" s="62"/>
      <c r="C110" s="63"/>
      <c r="D110" s="66" t="s">
        <v>288</v>
      </c>
      <c r="E110" s="67"/>
      <c r="F110" s="67"/>
      <c r="G110" s="67"/>
      <c r="H110" s="67"/>
      <c r="I110" s="67"/>
      <c r="J110" s="67"/>
      <c r="K110" s="67"/>
      <c r="L110" s="67"/>
      <c r="M110" s="67"/>
      <c r="N110" s="67"/>
      <c r="O110" s="59"/>
      <c r="P110" s="61"/>
      <c r="Q110" s="61"/>
      <c r="R110" s="61">
        <v>413155511.8262068</v>
      </c>
      <c r="S110" s="191">
        <v>0</v>
      </c>
      <c r="T110" s="191">
        <v>863676914.55500007</v>
      </c>
      <c r="U110" s="191">
        <v>0</v>
      </c>
      <c r="V110" s="191">
        <v>1605068915.5481033</v>
      </c>
      <c r="W110" s="191">
        <v>0</v>
      </c>
      <c r="X110" s="191">
        <v>2707521640.6331034</v>
      </c>
      <c r="Y110" s="191">
        <v>0</v>
      </c>
      <c r="Z110" s="191">
        <v>1787172180.1693101</v>
      </c>
      <c r="AA110" s="191">
        <v>0</v>
      </c>
      <c r="AB110" s="191">
        <v>0</v>
      </c>
      <c r="AC110" s="191">
        <v>0</v>
      </c>
      <c r="AD110" s="191">
        <v>0</v>
      </c>
      <c r="AE110" s="191">
        <v>0</v>
      </c>
      <c r="AF110" s="191">
        <v>0</v>
      </c>
      <c r="AG110" s="191">
        <v>0</v>
      </c>
      <c r="AH110" s="191">
        <v>0</v>
      </c>
      <c r="AI110" s="191">
        <v>0</v>
      </c>
      <c r="AJ110" s="191">
        <v>0</v>
      </c>
      <c r="AK110" s="191">
        <v>0</v>
      </c>
      <c r="AL110" s="191">
        <v>1584912440.349946</v>
      </c>
      <c r="AM110" s="191">
        <v>0</v>
      </c>
      <c r="AN110" s="191">
        <v>0</v>
      </c>
      <c r="AO110" s="191">
        <v>0</v>
      </c>
      <c r="AP110" s="191">
        <v>0</v>
      </c>
      <c r="AQ110" s="191">
        <v>766996197.53999996</v>
      </c>
      <c r="AR110" s="191">
        <v>0</v>
      </c>
      <c r="AS110" s="191">
        <v>0</v>
      </c>
      <c r="AT110" s="191">
        <v>0</v>
      </c>
      <c r="AU110" s="191">
        <v>0</v>
      </c>
      <c r="AV110" s="191">
        <v>2351908637.8924532</v>
      </c>
      <c r="AW110" s="290"/>
    </row>
    <row r="111" spans="2:49" s="65" customFormat="1" ht="12" customHeight="1" outlineLevel="2">
      <c r="B111" s="62"/>
      <c r="C111" s="63"/>
      <c r="D111" s="66" t="s">
        <v>289</v>
      </c>
      <c r="E111" s="67"/>
      <c r="F111" s="67"/>
      <c r="G111" s="67"/>
      <c r="H111" s="67"/>
      <c r="I111" s="67"/>
      <c r="J111" s="67"/>
      <c r="K111" s="67"/>
      <c r="L111" s="67"/>
      <c r="M111" s="67"/>
      <c r="N111" s="67"/>
      <c r="O111" s="59"/>
      <c r="P111" s="61"/>
      <c r="Q111" s="61"/>
      <c r="R111" s="61"/>
      <c r="S111" s="191">
        <v>0</v>
      </c>
      <c r="T111" s="191">
        <v>329503687.19999999</v>
      </c>
      <c r="U111" s="191">
        <v>0</v>
      </c>
      <c r="V111" s="191">
        <v>966431681.97000003</v>
      </c>
      <c r="W111" s="191">
        <v>0</v>
      </c>
      <c r="X111" s="191">
        <v>1787855225.9200001</v>
      </c>
      <c r="Y111" s="191">
        <v>0</v>
      </c>
      <c r="Z111" s="191">
        <v>2590216157.9700003</v>
      </c>
      <c r="AA111" s="191">
        <v>0</v>
      </c>
      <c r="AB111" s="191">
        <v>0</v>
      </c>
      <c r="AC111" s="191">
        <v>0</v>
      </c>
      <c r="AD111" s="191">
        <v>0</v>
      </c>
      <c r="AE111" s="191">
        <v>0</v>
      </c>
      <c r="AF111" s="191">
        <v>0</v>
      </c>
      <c r="AG111" s="191">
        <v>0</v>
      </c>
      <c r="AH111" s="191">
        <v>0</v>
      </c>
      <c r="AI111" s="191">
        <v>0</v>
      </c>
      <c r="AJ111" s="191">
        <v>0</v>
      </c>
      <c r="AK111" s="191">
        <v>0</v>
      </c>
      <c r="AL111" s="191">
        <v>774123363.91677535</v>
      </c>
      <c r="AM111" s="191">
        <v>0</v>
      </c>
      <c r="AN111" s="191">
        <v>0</v>
      </c>
      <c r="AO111" s="191">
        <v>0</v>
      </c>
      <c r="AP111" s="191">
        <v>509424041.01999998</v>
      </c>
      <c r="AQ111" s="191">
        <v>0</v>
      </c>
      <c r="AR111" s="191">
        <v>0</v>
      </c>
      <c r="AS111" s="191">
        <v>0</v>
      </c>
      <c r="AT111" s="191">
        <v>0</v>
      </c>
      <c r="AU111" s="191">
        <v>0</v>
      </c>
      <c r="AV111" s="191">
        <v>1283547404.9400001</v>
      </c>
      <c r="AW111" s="290"/>
    </row>
    <row r="112" spans="2:49" s="65" customFormat="1" ht="12" customHeight="1" outlineLevel="2">
      <c r="B112" s="62"/>
      <c r="C112" s="63"/>
      <c r="D112" s="66" t="s">
        <v>290</v>
      </c>
      <c r="E112" s="67"/>
      <c r="F112" s="67"/>
      <c r="G112" s="67"/>
      <c r="H112" s="67"/>
      <c r="I112" s="67"/>
      <c r="J112" s="67"/>
      <c r="K112" s="67"/>
      <c r="L112" s="67"/>
      <c r="M112" s="67"/>
      <c r="N112" s="67"/>
      <c r="O112" s="59"/>
      <c r="P112" s="61"/>
      <c r="Q112" s="61"/>
      <c r="R112" s="61"/>
      <c r="S112" s="191">
        <v>0</v>
      </c>
      <c r="T112" s="191">
        <v>687690</v>
      </c>
      <c r="U112" s="191">
        <v>0</v>
      </c>
      <c r="V112" s="191">
        <v>800812891.72000003</v>
      </c>
      <c r="W112" s="191">
        <v>0</v>
      </c>
      <c r="X112" s="191">
        <v>1291375658.26</v>
      </c>
      <c r="Y112" s="191">
        <v>0</v>
      </c>
      <c r="Z112" s="191">
        <v>2126113088.8199999</v>
      </c>
      <c r="AA112" s="191">
        <v>0</v>
      </c>
      <c r="AB112" s="191">
        <v>0</v>
      </c>
      <c r="AC112" s="191">
        <v>0</v>
      </c>
      <c r="AD112" s="191">
        <v>0</v>
      </c>
      <c r="AE112" s="191">
        <v>0</v>
      </c>
      <c r="AF112" s="191">
        <v>0</v>
      </c>
      <c r="AG112" s="191">
        <v>0</v>
      </c>
      <c r="AH112" s="191">
        <v>0</v>
      </c>
      <c r="AI112" s="191">
        <v>0</v>
      </c>
      <c r="AJ112" s="191">
        <v>0</v>
      </c>
      <c r="AK112" s="191">
        <v>0</v>
      </c>
      <c r="AL112" s="191">
        <v>799656787.88427877</v>
      </c>
      <c r="AM112" s="191">
        <v>0</v>
      </c>
      <c r="AN112" s="191">
        <v>0</v>
      </c>
      <c r="AO112" s="191">
        <v>0</v>
      </c>
      <c r="AP112" s="191">
        <v>0</v>
      </c>
      <c r="AQ112" s="191">
        <v>0</v>
      </c>
      <c r="AR112" s="191">
        <v>663662640.24000001</v>
      </c>
      <c r="AS112" s="191">
        <v>0</v>
      </c>
      <c r="AT112" s="191">
        <v>0</v>
      </c>
      <c r="AU112" s="191">
        <v>0</v>
      </c>
      <c r="AV112" s="191">
        <v>1463319428.1200001</v>
      </c>
      <c r="AW112" s="290"/>
    </row>
    <row r="113" spans="2:49" s="65" customFormat="1" ht="12" customHeight="1" outlineLevel="2">
      <c r="B113" s="62"/>
      <c r="C113" s="63"/>
      <c r="D113" s="66" t="s">
        <v>196</v>
      </c>
      <c r="E113" s="67"/>
      <c r="F113" s="67"/>
      <c r="G113" s="67"/>
      <c r="H113" s="67"/>
      <c r="I113" s="67"/>
      <c r="J113" s="67"/>
      <c r="K113" s="67"/>
      <c r="L113" s="67"/>
      <c r="M113" s="67"/>
      <c r="N113" s="67"/>
      <c r="O113" s="59"/>
      <c r="P113" s="61"/>
      <c r="Q113" s="61"/>
      <c r="R113" s="61"/>
      <c r="S113" s="191">
        <v>0</v>
      </c>
      <c r="T113" s="191">
        <v>271287508.13999999</v>
      </c>
      <c r="U113" s="191">
        <v>0</v>
      </c>
      <c r="V113" s="191">
        <v>734090998.13</v>
      </c>
      <c r="W113" s="191">
        <v>1717338281.25</v>
      </c>
      <c r="X113" s="191">
        <v>930935684.61999989</v>
      </c>
      <c r="Y113" s="191">
        <v>2594137500</v>
      </c>
      <c r="Z113" s="191">
        <v>1224826952.8999999</v>
      </c>
      <c r="AA113" s="191">
        <v>815953125</v>
      </c>
      <c r="AB113" s="191">
        <v>0</v>
      </c>
      <c r="AC113" s="191">
        <v>0</v>
      </c>
      <c r="AD113" s="191">
        <v>874593750</v>
      </c>
      <c r="AE113" s="191">
        <v>0</v>
      </c>
      <c r="AF113" s="191">
        <v>0</v>
      </c>
      <c r="AG113" s="191">
        <v>905156250</v>
      </c>
      <c r="AH113" s="191">
        <v>0</v>
      </c>
      <c r="AI113" s="191">
        <v>0</v>
      </c>
      <c r="AJ113" s="191">
        <v>933140625</v>
      </c>
      <c r="AK113" s="191">
        <v>3528843750</v>
      </c>
      <c r="AL113" s="191">
        <v>349411565.54499996</v>
      </c>
      <c r="AM113" s="191">
        <v>504090.38</v>
      </c>
      <c r="AN113" s="191">
        <v>549999.56000000006</v>
      </c>
      <c r="AO113" s="191">
        <v>358854571.04000002</v>
      </c>
      <c r="AP113" s="191">
        <v>600523.63</v>
      </c>
      <c r="AQ113" s="191">
        <v>942711.49</v>
      </c>
      <c r="AR113" s="191">
        <v>355271729.92999995</v>
      </c>
      <c r="AS113" s="191">
        <v>576224.23</v>
      </c>
      <c r="AT113" s="191">
        <v>574216.04</v>
      </c>
      <c r="AU113" s="191">
        <v>349634493.68000001</v>
      </c>
      <c r="AV113" s="191">
        <v>1416920125.53</v>
      </c>
      <c r="AW113" s="290"/>
    </row>
    <row r="114" spans="2:49" s="65" customFormat="1" ht="12" customHeight="1" outlineLevel="2">
      <c r="B114" s="62"/>
      <c r="C114" s="63"/>
      <c r="D114" s="66" t="s">
        <v>141</v>
      </c>
      <c r="E114" s="67"/>
      <c r="F114" s="67"/>
      <c r="G114" s="67"/>
      <c r="H114" s="67"/>
      <c r="I114" s="67">
        <v>0</v>
      </c>
      <c r="J114" s="67">
        <v>938864.72</v>
      </c>
      <c r="K114" s="67">
        <v>570227500</v>
      </c>
      <c r="L114" s="67">
        <v>53317678.422570571</v>
      </c>
      <c r="M114" s="67">
        <v>0</v>
      </c>
      <c r="N114" s="67"/>
      <c r="O114" s="59"/>
      <c r="P114" s="59"/>
      <c r="Q114" s="59"/>
      <c r="R114" s="59"/>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290"/>
    </row>
    <row r="115" spans="2:49" s="65" customFormat="1" ht="12" customHeight="1" outlineLevel="2">
      <c r="B115" s="62"/>
      <c r="C115" s="63"/>
      <c r="D115" s="66" t="s">
        <v>142</v>
      </c>
      <c r="E115" s="67"/>
      <c r="F115" s="67"/>
      <c r="G115" s="67"/>
      <c r="H115" s="67"/>
      <c r="I115" s="67">
        <v>0</v>
      </c>
      <c r="J115" s="67">
        <v>0</v>
      </c>
      <c r="K115" s="67">
        <v>563220000</v>
      </c>
      <c r="L115" s="67">
        <v>49472544.159999996</v>
      </c>
      <c r="M115" s="67"/>
      <c r="N115" s="67"/>
      <c r="O115" s="59"/>
      <c r="P115" s="59"/>
      <c r="Q115" s="59"/>
      <c r="R115" s="59"/>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290"/>
    </row>
    <row r="116" spans="2:49" s="65" customFormat="1" ht="12" customHeight="1" outlineLevel="2">
      <c r="B116" s="62"/>
      <c r="C116" s="63"/>
      <c r="D116" s="66"/>
      <c r="E116" s="67"/>
      <c r="F116" s="67"/>
      <c r="G116" s="67"/>
      <c r="H116" s="67"/>
      <c r="I116" s="67"/>
      <c r="J116" s="67"/>
      <c r="K116" s="67"/>
      <c r="L116" s="67"/>
      <c r="M116" s="67"/>
      <c r="N116" s="67"/>
      <c r="O116" s="59"/>
      <c r="P116" s="59"/>
      <c r="Q116" s="59"/>
      <c r="R116" s="59"/>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290"/>
    </row>
    <row r="117" spans="2:49" s="65" customFormat="1" ht="12" customHeight="1" outlineLevel="2">
      <c r="B117" s="62"/>
      <c r="C117" s="63" t="s">
        <v>106</v>
      </c>
      <c r="D117" s="66"/>
      <c r="E117" s="58">
        <f t="shared" ref="E117:G117" si="18">+SUM(E118:E120)</f>
        <v>0</v>
      </c>
      <c r="F117" s="58">
        <f t="shared" si="18"/>
        <v>0</v>
      </c>
      <c r="G117" s="58">
        <f t="shared" si="18"/>
        <v>10580659.405923652</v>
      </c>
      <c r="H117" s="58">
        <f t="shared" ref="H117:N117" si="19">+SUM(H118:H120)</f>
        <v>8480338.2692728303</v>
      </c>
      <c r="I117" s="58">
        <f t="shared" si="19"/>
        <v>12357437.652815418</v>
      </c>
      <c r="J117" s="58">
        <f t="shared" si="19"/>
        <v>7893471.4164993661</v>
      </c>
      <c r="K117" s="58">
        <f t="shared" si="19"/>
        <v>16437879.376418423</v>
      </c>
      <c r="L117" s="58">
        <f t="shared" si="19"/>
        <v>9042525.5600000005</v>
      </c>
      <c r="M117" s="58">
        <f>+SUM(M118:M120)</f>
        <v>26875715.34</v>
      </c>
      <c r="N117" s="58">
        <f t="shared" si="19"/>
        <v>10659686.408000002</v>
      </c>
      <c r="O117" s="59">
        <f t="shared" ref="O117:R117" si="20">+SUM(O118:O120)</f>
        <v>29873525.919999994</v>
      </c>
      <c r="P117" s="59">
        <f t="shared" si="20"/>
        <v>8273889.9040000001</v>
      </c>
      <c r="Q117" s="59">
        <f t="shared" si="20"/>
        <v>57801843.160000004</v>
      </c>
      <c r="R117" s="59">
        <f t="shared" si="20"/>
        <v>7954992.2139999811</v>
      </c>
      <c r="S117" s="190">
        <v>47592873.890000001</v>
      </c>
      <c r="T117" s="190">
        <v>5129340.021799989</v>
      </c>
      <c r="U117" s="190">
        <v>63005497.389999993</v>
      </c>
      <c r="V117" s="190">
        <v>14013330.630619997</v>
      </c>
      <c r="W117" s="190">
        <v>98985359.180000007</v>
      </c>
      <c r="X117" s="190">
        <v>20830412.57</v>
      </c>
      <c r="Y117" s="190">
        <v>65668590.790000007</v>
      </c>
      <c r="Z117" s="190">
        <v>13262310.120000001</v>
      </c>
      <c r="AA117" s="190">
        <v>0</v>
      </c>
      <c r="AB117" s="190">
        <v>0</v>
      </c>
      <c r="AC117" s="190">
        <v>0</v>
      </c>
      <c r="AD117" s="190">
        <v>0</v>
      </c>
      <c r="AE117" s="190">
        <v>0</v>
      </c>
      <c r="AF117" s="190">
        <v>0</v>
      </c>
      <c r="AG117" s="190">
        <v>0</v>
      </c>
      <c r="AH117" s="190">
        <v>0</v>
      </c>
      <c r="AI117" s="190">
        <v>0</v>
      </c>
      <c r="AJ117" s="190">
        <v>0</v>
      </c>
      <c r="AK117" s="190">
        <v>0</v>
      </c>
      <c r="AL117" s="190">
        <v>0</v>
      </c>
      <c r="AM117" s="190">
        <v>0</v>
      </c>
      <c r="AN117" s="190">
        <v>0</v>
      </c>
      <c r="AO117" s="190">
        <v>0</v>
      </c>
      <c r="AP117" s="190">
        <v>0</v>
      </c>
      <c r="AQ117" s="190">
        <v>0</v>
      </c>
      <c r="AR117" s="190">
        <v>0</v>
      </c>
      <c r="AS117" s="190">
        <v>0</v>
      </c>
      <c r="AT117" s="190">
        <v>0</v>
      </c>
      <c r="AU117" s="190">
        <v>0</v>
      </c>
      <c r="AV117" s="190">
        <v>0</v>
      </c>
      <c r="AW117" s="290"/>
    </row>
    <row r="118" spans="2:49" s="65" customFormat="1" ht="12" customHeight="1" outlineLevel="2">
      <c r="B118" s="62"/>
      <c r="C118" s="63"/>
      <c r="D118" s="66" t="s">
        <v>143</v>
      </c>
      <c r="E118" s="67">
        <v>0</v>
      </c>
      <c r="F118" s="67">
        <v>0</v>
      </c>
      <c r="G118" s="67">
        <v>9279470.8487098068</v>
      </c>
      <c r="H118" s="67">
        <v>7400207.85857426</v>
      </c>
      <c r="I118" s="67">
        <v>11269978.18</v>
      </c>
      <c r="J118" s="67">
        <v>7024772.4331999999</v>
      </c>
      <c r="K118" s="67">
        <v>14991420.116434671</v>
      </c>
      <c r="L118" s="67">
        <v>7184124.3799999999</v>
      </c>
      <c r="M118" s="67">
        <v>24510896.869999997</v>
      </c>
      <c r="N118" s="67">
        <v>7842764.2880000016</v>
      </c>
      <c r="O118" s="61">
        <v>27245060.789999995</v>
      </c>
      <c r="P118" s="61">
        <v>6257688.2439999999</v>
      </c>
      <c r="Q118" s="61">
        <v>52716300.790000007</v>
      </c>
      <c r="R118" s="61">
        <v>7027532.9179999866</v>
      </c>
      <c r="S118" s="191">
        <v>30063447</v>
      </c>
      <c r="T118" s="191">
        <v>1300612.1139999889</v>
      </c>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290"/>
    </row>
    <row r="119" spans="2:49" s="54" customFormat="1" ht="12.75" customHeight="1">
      <c r="B119" s="62"/>
      <c r="C119" s="63"/>
      <c r="D119" s="66" t="s">
        <v>144</v>
      </c>
      <c r="E119" s="67">
        <v>0</v>
      </c>
      <c r="F119" s="67">
        <v>0</v>
      </c>
      <c r="G119" s="67">
        <v>932052.46756480832</v>
      </c>
      <c r="H119" s="67">
        <v>775555.56034760247</v>
      </c>
      <c r="I119" s="67">
        <v>779013.04281541868</v>
      </c>
      <c r="J119" s="67">
        <v>565596.69703892583</v>
      </c>
      <c r="K119" s="67">
        <v>1036246.1277222385</v>
      </c>
      <c r="L119" s="67">
        <v>1331576.52</v>
      </c>
      <c r="M119" s="67">
        <v>1694257.28</v>
      </c>
      <c r="N119" s="67">
        <v>1546261.2</v>
      </c>
      <c r="O119" s="61">
        <v>1883249.8</v>
      </c>
      <c r="P119" s="61">
        <v>1431396.3</v>
      </c>
      <c r="Q119" s="61">
        <v>3643913.36</v>
      </c>
      <c r="R119" s="61">
        <v>685595.59600000002</v>
      </c>
      <c r="S119" s="191">
        <v>2078083.17</v>
      </c>
      <c r="T119" s="191">
        <v>119026.90360000005</v>
      </c>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290"/>
    </row>
    <row r="120" spans="2:49" s="54" customFormat="1" ht="12.75" customHeight="1">
      <c r="B120" s="68"/>
      <c r="C120" s="63"/>
      <c r="D120" s="66" t="s">
        <v>145</v>
      </c>
      <c r="E120" s="61">
        <v>0</v>
      </c>
      <c r="F120" s="61">
        <v>0</v>
      </c>
      <c r="G120" s="67">
        <v>369136.08964903618</v>
      </c>
      <c r="H120" s="67">
        <v>304574.85035096772</v>
      </c>
      <c r="I120" s="67">
        <v>308446.43</v>
      </c>
      <c r="J120" s="67">
        <v>303102.28626044031</v>
      </c>
      <c r="K120" s="67">
        <v>410213.13226151292</v>
      </c>
      <c r="L120" s="67">
        <v>526824.66</v>
      </c>
      <c r="M120" s="67">
        <v>670561.18999999994</v>
      </c>
      <c r="N120" s="67">
        <v>1270660.92</v>
      </c>
      <c r="O120" s="61">
        <v>745215.33</v>
      </c>
      <c r="P120" s="61">
        <v>584805.36</v>
      </c>
      <c r="Q120" s="61">
        <v>1441629.0100000002</v>
      </c>
      <c r="R120" s="61">
        <v>241863.69999999425</v>
      </c>
      <c r="S120" s="191">
        <v>822019.61</v>
      </c>
      <c r="T120" s="191">
        <v>22980.43</v>
      </c>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290"/>
    </row>
    <row r="121" spans="2:49" s="54" customFormat="1" ht="12.75" customHeight="1">
      <c r="B121" s="68"/>
      <c r="C121" s="63"/>
      <c r="D121" s="66" t="s">
        <v>206</v>
      </c>
      <c r="E121" s="61"/>
      <c r="F121" s="61"/>
      <c r="G121" s="67"/>
      <c r="H121" s="67"/>
      <c r="I121" s="67"/>
      <c r="J121" s="67"/>
      <c r="K121" s="67"/>
      <c r="L121" s="67"/>
      <c r="M121" s="67"/>
      <c r="N121" s="67"/>
      <c r="O121" s="61"/>
      <c r="P121" s="61"/>
      <c r="Q121" s="61"/>
      <c r="R121" s="61"/>
      <c r="S121" s="191">
        <v>14629324.109999999</v>
      </c>
      <c r="T121" s="191">
        <v>3686720.5742000001</v>
      </c>
      <c r="U121" s="191">
        <v>63005497.389999993</v>
      </c>
      <c r="V121" s="191">
        <v>14013330.630619997</v>
      </c>
      <c r="W121" s="191">
        <v>98985359.180000007</v>
      </c>
      <c r="X121" s="191">
        <v>20830412.57</v>
      </c>
      <c r="Y121" s="191">
        <v>65668590.790000007</v>
      </c>
      <c r="Z121" s="191">
        <v>13262310.120000001</v>
      </c>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290"/>
    </row>
    <row r="122" spans="2:49" s="54" customFormat="1" ht="12" customHeight="1">
      <c r="B122" s="68"/>
      <c r="C122" s="63"/>
      <c r="D122" s="66"/>
      <c r="E122" s="61"/>
      <c r="F122" s="61"/>
      <c r="G122" s="61"/>
      <c r="H122" s="61"/>
      <c r="I122" s="61"/>
      <c r="J122" s="61"/>
      <c r="K122" s="95"/>
      <c r="L122" s="95"/>
      <c r="M122" s="95"/>
      <c r="N122" s="95"/>
      <c r="O122" s="61"/>
      <c r="P122" s="61"/>
      <c r="Q122" s="61"/>
      <c r="R122" s="6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290"/>
    </row>
    <row r="123" spans="2:49" s="65" customFormat="1" ht="12" customHeight="1">
      <c r="B123" s="69" t="s">
        <v>105</v>
      </c>
      <c r="C123" s="56"/>
      <c r="D123" s="57"/>
      <c r="E123" s="58">
        <f t="shared" ref="E123:AV123" si="21">+E59+E9</f>
        <v>995123556.32584357</v>
      </c>
      <c r="F123" s="59">
        <f t="shared" si="21"/>
        <v>280027065.95339358</v>
      </c>
      <c r="G123" s="58">
        <f t="shared" si="21"/>
        <v>414254401.49382007</v>
      </c>
      <c r="H123" s="59">
        <f t="shared" si="21"/>
        <v>470478501.35209787</v>
      </c>
      <c r="I123" s="58">
        <f t="shared" si="21"/>
        <v>494177864.54048312</v>
      </c>
      <c r="J123" s="59">
        <f t="shared" si="21"/>
        <v>498833626.47063828</v>
      </c>
      <c r="K123" s="59">
        <f t="shared" si="21"/>
        <v>1696965727.634438</v>
      </c>
      <c r="L123" s="59">
        <f t="shared" si="21"/>
        <v>663357306.43196809</v>
      </c>
      <c r="M123" s="59">
        <f t="shared" si="21"/>
        <v>1123470917.6203055</v>
      </c>
      <c r="N123" s="59">
        <f t="shared" si="21"/>
        <v>1133843605.6003501</v>
      </c>
      <c r="O123" s="59">
        <f t="shared" si="21"/>
        <v>1194062155.7311513</v>
      </c>
      <c r="P123" s="59">
        <f t="shared" si="21"/>
        <v>1189516820.2940626</v>
      </c>
      <c r="Q123" s="59">
        <f t="shared" si="21"/>
        <v>1337158642.1179597</v>
      </c>
      <c r="R123" s="59">
        <f t="shared" si="21"/>
        <v>2165399585.1900697</v>
      </c>
      <c r="S123" s="59">
        <f t="shared" si="21"/>
        <v>8257321015.5591583</v>
      </c>
      <c r="T123" s="59">
        <f t="shared" si="21"/>
        <v>2667953826.1232052</v>
      </c>
      <c r="U123" s="59">
        <f t="shared" si="21"/>
        <v>1515325084.76121</v>
      </c>
      <c r="V123" s="59">
        <f t="shared" si="21"/>
        <v>5642029226.4168329</v>
      </c>
      <c r="W123" s="59">
        <f t="shared" si="21"/>
        <v>5519049545.7428493</v>
      </c>
      <c r="X123" s="59">
        <f t="shared" si="21"/>
        <v>10095613241.689342</v>
      </c>
      <c r="Y123" s="59">
        <f t="shared" si="21"/>
        <v>11927061751.364532</v>
      </c>
      <c r="Z123" s="59">
        <f t="shared" si="21"/>
        <v>11436847903.864538</v>
      </c>
      <c r="AA123" s="59">
        <f t="shared" si="21"/>
        <v>1462329914.1637998</v>
      </c>
      <c r="AB123" s="59">
        <f t="shared" si="21"/>
        <v>930658102.70954812</v>
      </c>
      <c r="AC123" s="59">
        <f t="shared" si="21"/>
        <v>437256374.03920007</v>
      </c>
      <c r="AD123" s="59">
        <f t="shared" si="21"/>
        <v>1599417821.7359686</v>
      </c>
      <c r="AE123" s="59">
        <f t="shared" si="21"/>
        <v>5100362317.1500006</v>
      </c>
      <c r="AF123" s="59">
        <f t="shared" si="21"/>
        <v>478510329.7841593</v>
      </c>
      <c r="AG123" s="59">
        <f t="shared" si="21"/>
        <v>1272348880.1106</v>
      </c>
      <c r="AH123" s="59">
        <f t="shared" si="21"/>
        <v>1031960149.6152775</v>
      </c>
      <c r="AI123" s="59">
        <f t="shared" si="21"/>
        <v>1281244427.5507493</v>
      </c>
      <c r="AJ123" s="59">
        <f t="shared" si="21"/>
        <v>1330318093.4689336</v>
      </c>
      <c r="AK123" s="59">
        <f t="shared" si="21"/>
        <v>14924406410.311317</v>
      </c>
      <c r="AL123" s="59">
        <f t="shared" si="21"/>
        <v>3631182042.6877003</v>
      </c>
      <c r="AM123" s="59">
        <f t="shared" si="21"/>
        <v>97974020.617251903</v>
      </c>
      <c r="AN123" s="59">
        <f t="shared" si="21"/>
        <v>444462201.77640003</v>
      </c>
      <c r="AO123" s="59">
        <f t="shared" si="21"/>
        <v>515548816.11688507</v>
      </c>
      <c r="AP123" s="59">
        <f t="shared" si="21"/>
        <v>1188894250.51</v>
      </c>
      <c r="AQ123" s="59">
        <f t="shared" si="21"/>
        <v>1157490434.7924733</v>
      </c>
      <c r="AR123" s="59">
        <f t="shared" si="21"/>
        <v>1079506161.2334001</v>
      </c>
      <c r="AS123" s="59">
        <f t="shared" si="21"/>
        <v>77786032.631686404</v>
      </c>
      <c r="AT123" s="59">
        <f t="shared" si="21"/>
        <v>376880148.07894319</v>
      </c>
      <c r="AU123" s="59">
        <f t="shared" si="21"/>
        <v>403153596.49959999</v>
      </c>
      <c r="AV123" s="59">
        <f t="shared" si="21"/>
        <v>8972877704.92239</v>
      </c>
      <c r="AW123" s="290"/>
    </row>
    <row r="124" spans="2:49" ht="12" customHeight="1" thickBot="1">
      <c r="B124" s="70"/>
      <c r="C124" s="71"/>
      <c r="D124" s="72"/>
      <c r="E124" s="73"/>
      <c r="F124" s="73"/>
      <c r="G124" s="73"/>
      <c r="H124" s="73"/>
      <c r="I124" s="73"/>
      <c r="J124" s="73"/>
      <c r="K124" s="97"/>
      <c r="L124" s="97"/>
      <c r="M124" s="97"/>
      <c r="N124" s="97"/>
      <c r="O124" s="166"/>
      <c r="P124" s="166"/>
      <c r="Q124" s="166"/>
      <c r="R124" s="166"/>
      <c r="S124" s="192"/>
      <c r="T124" s="192"/>
      <c r="U124" s="192"/>
      <c r="V124" s="192"/>
      <c r="W124" s="192"/>
      <c r="X124" s="192"/>
      <c r="Y124" s="192"/>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row>
    <row r="126" spans="2:49">
      <c r="C126" s="75" t="s">
        <v>128</v>
      </c>
      <c r="Q126" s="175"/>
      <c r="S126" s="175"/>
      <c r="U126" s="198"/>
      <c r="W126" s="198"/>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row>
    <row r="127" spans="2:49">
      <c r="D127" s="101" t="s">
        <v>330</v>
      </c>
      <c r="I127" s="81"/>
      <c r="J127" s="81"/>
      <c r="Q127" s="175"/>
      <c r="R127" s="175"/>
      <c r="S127" s="175"/>
      <c r="T127" s="175"/>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row>
  </sheetData>
  <mergeCells count="13">
    <mergeCell ref="Y6:Z6"/>
    <mergeCell ref="AA6:AV6"/>
    <mergeCell ref="W6:X6"/>
    <mergeCell ref="U6:V6"/>
    <mergeCell ref="S6:T6"/>
    <mergeCell ref="B7:D7"/>
    <mergeCell ref="Q6:R6"/>
    <mergeCell ref="E6:F6"/>
    <mergeCell ref="O6:P6"/>
    <mergeCell ref="M6:N6"/>
    <mergeCell ref="K6:L6"/>
    <mergeCell ref="I6:J6"/>
    <mergeCell ref="G6:H6"/>
  </mergeCells>
  <phoneticPr fontId="0" type="noConversion"/>
  <printOptions horizontalCentered="1"/>
  <pageMargins left="0.27559055118110237" right="0.47244094488188981" top="0.47244094488188981" bottom="0.15748031496062992" header="0.59055118110236227" footer="0"/>
  <pageSetup paperSize="9" scale="24" orientation="landscape" horizontalDpi="300" verticalDpi="300" r:id="rId1"/>
  <headerFooter alignWithMargins="0"/>
  <ignoredErrors>
    <ignoredError sqref="I117:J117"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view="pageBreakPreview" zoomScaleNormal="85" zoomScaleSheetLayoutView="100" workbookViewId="0">
      <selection activeCell="B6" sqref="B6:D6"/>
    </sheetView>
  </sheetViews>
  <sheetFormatPr baseColWidth="10" defaultColWidth="11.42578125" defaultRowHeight="12.75"/>
  <cols>
    <col min="1" max="1" width="11.42578125" style="4"/>
    <col min="2" max="2" width="4.140625" style="4" customWidth="1"/>
    <col min="3" max="3" width="52.7109375" style="4" customWidth="1"/>
    <col min="4" max="4" width="88.140625" style="4" customWidth="1"/>
    <col min="5" max="16384" width="11.42578125" style="4"/>
  </cols>
  <sheetData>
    <row r="2" spans="2:4">
      <c r="B2" s="3" t="s">
        <v>60</v>
      </c>
    </row>
    <row r="3" spans="2:4">
      <c r="B3" s="3" t="s">
        <v>61</v>
      </c>
    </row>
    <row r="4" spans="2:4">
      <c r="B4" s="3" t="s">
        <v>62</v>
      </c>
    </row>
    <row r="6" spans="2:4" ht="19.5" customHeight="1">
      <c r="B6" s="313" t="s">
        <v>107</v>
      </c>
      <c r="C6" s="313"/>
      <c r="D6" s="313"/>
    </row>
    <row r="7" spans="2:4" ht="14.25" customHeight="1" thickBot="1"/>
    <row r="8" spans="2:4" ht="16.5" thickTop="1" thickBot="1">
      <c r="B8" s="314" t="s">
        <v>108</v>
      </c>
      <c r="C8" s="314"/>
      <c r="D8" s="187" t="s">
        <v>109</v>
      </c>
    </row>
    <row r="9" spans="2:4" ht="14.25" thickTop="1" thickBot="1">
      <c r="B9" s="83" t="s">
        <v>57</v>
      </c>
      <c r="C9" s="85"/>
      <c r="D9" s="84"/>
    </row>
    <row r="10" spans="2:4" s="38" customFormat="1" ht="27" thickTop="1" thickBot="1">
      <c r="B10" s="76"/>
      <c r="C10" s="86" t="s">
        <v>51</v>
      </c>
      <c r="D10" s="88" t="s">
        <v>110</v>
      </c>
    </row>
    <row r="11" spans="2:4" s="42" customFormat="1" ht="14.25" thickTop="1" thickBot="1">
      <c r="B11" s="83" t="s">
        <v>54</v>
      </c>
      <c r="C11" s="83"/>
      <c r="D11" s="84"/>
    </row>
    <row r="12" spans="2:4" s="38" customFormat="1" ht="14.25" thickTop="1" thickBot="1">
      <c r="B12" s="76"/>
      <c r="C12" s="77" t="s">
        <v>9</v>
      </c>
      <c r="D12" s="88" t="s">
        <v>111</v>
      </c>
    </row>
    <row r="13" spans="2:4" ht="14.25" thickTop="1" thickBot="1">
      <c r="B13" s="83" t="s">
        <v>40</v>
      </c>
      <c r="C13" s="85"/>
      <c r="D13" s="84"/>
    </row>
    <row r="14" spans="2:4" s="38" customFormat="1" ht="64.5" thickTop="1">
      <c r="B14" s="76"/>
      <c r="C14" s="77" t="s">
        <v>193</v>
      </c>
      <c r="D14" s="92" t="s">
        <v>177</v>
      </c>
    </row>
    <row r="15" spans="2:4" s="38" customFormat="1">
      <c r="B15" s="76"/>
      <c r="C15" s="77" t="s">
        <v>122</v>
      </c>
      <c r="D15" s="88" t="s">
        <v>126</v>
      </c>
    </row>
    <row r="16" spans="2:4" s="38" customFormat="1">
      <c r="B16" s="76"/>
      <c r="C16" s="77" t="s">
        <v>170</v>
      </c>
      <c r="D16" s="88" t="s">
        <v>171</v>
      </c>
    </row>
    <row r="17" spans="2:4" s="38" customFormat="1">
      <c r="B17" s="76"/>
      <c r="C17" s="77" t="s">
        <v>189</v>
      </c>
      <c r="D17" s="88" t="s">
        <v>125</v>
      </c>
    </row>
    <row r="18" spans="2:4" s="38" customFormat="1">
      <c r="B18" s="76"/>
      <c r="C18" s="77" t="s">
        <v>121</v>
      </c>
      <c r="D18" s="88" t="s">
        <v>124</v>
      </c>
    </row>
    <row r="19" spans="2:4" s="38" customFormat="1">
      <c r="B19" s="76"/>
      <c r="C19" s="77" t="s">
        <v>152</v>
      </c>
      <c r="D19" s="88" t="s">
        <v>154</v>
      </c>
    </row>
    <row r="20" spans="2:4" s="38" customFormat="1">
      <c r="B20" s="76"/>
      <c r="C20" s="77" t="s">
        <v>153</v>
      </c>
      <c r="D20" s="88" t="s">
        <v>155</v>
      </c>
    </row>
    <row r="21" spans="2:4" s="38" customFormat="1">
      <c r="B21" s="76"/>
      <c r="C21" s="77" t="s">
        <v>156</v>
      </c>
      <c r="D21" s="88" t="s">
        <v>158</v>
      </c>
    </row>
    <row r="22" spans="2:4" s="38" customFormat="1">
      <c r="B22" s="76"/>
      <c r="C22" s="77" t="s">
        <v>160</v>
      </c>
      <c r="D22" s="88" t="s">
        <v>167</v>
      </c>
    </row>
    <row r="23" spans="2:4" s="38" customFormat="1">
      <c r="B23" s="76"/>
      <c r="C23" s="77" t="s">
        <v>161</v>
      </c>
      <c r="D23" s="88" t="s">
        <v>168</v>
      </c>
    </row>
    <row r="24" spans="2:4" s="38" customFormat="1">
      <c r="B24" s="76"/>
      <c r="C24" s="77" t="s">
        <v>157</v>
      </c>
      <c r="D24" s="88" t="s">
        <v>159</v>
      </c>
    </row>
    <row r="25" spans="2:4" s="38" customFormat="1">
      <c r="B25" s="76"/>
      <c r="C25" s="77" t="s">
        <v>175</v>
      </c>
      <c r="D25" s="88" t="s">
        <v>176</v>
      </c>
    </row>
    <row r="26" spans="2:4" s="38" customFormat="1" ht="40.5" customHeight="1">
      <c r="B26" s="76"/>
      <c r="C26" s="77" t="s">
        <v>213</v>
      </c>
      <c r="D26" s="197" t="s">
        <v>222</v>
      </c>
    </row>
    <row r="27" spans="2:4" s="38" customFormat="1" ht="33.75" customHeight="1">
      <c r="B27" s="76"/>
      <c r="C27" s="77" t="s">
        <v>214</v>
      </c>
      <c r="D27" s="88" t="s">
        <v>223</v>
      </c>
    </row>
    <row r="28" spans="2:4" s="38" customFormat="1" ht="25.5">
      <c r="B28" s="76"/>
      <c r="C28" s="77" t="s">
        <v>215</v>
      </c>
      <c r="D28" s="88" t="s">
        <v>219</v>
      </c>
    </row>
    <row r="29" spans="2:4" s="38" customFormat="1" ht="38.25">
      <c r="B29" s="76"/>
      <c r="C29" s="77" t="s">
        <v>216</v>
      </c>
      <c r="D29" s="88" t="s">
        <v>220</v>
      </c>
    </row>
    <row r="30" spans="2:4" s="38" customFormat="1" ht="25.5">
      <c r="B30" s="76"/>
      <c r="C30" s="77" t="s">
        <v>217</v>
      </c>
      <c r="D30" s="88" t="s">
        <v>221</v>
      </c>
    </row>
    <row r="31" spans="2:4" s="38" customFormat="1">
      <c r="B31" s="76"/>
      <c r="C31" s="77" t="s">
        <v>240</v>
      </c>
      <c r="D31" s="88" t="s">
        <v>241</v>
      </c>
    </row>
    <row r="32" spans="2:4" s="38" customFormat="1" ht="38.25">
      <c r="B32" s="76"/>
      <c r="C32" s="77" t="s">
        <v>244</v>
      </c>
      <c r="D32" s="88" t="s">
        <v>249</v>
      </c>
    </row>
    <row r="33" spans="2:4" s="38" customFormat="1" ht="38.25">
      <c r="B33" s="76"/>
      <c r="C33" s="77" t="s">
        <v>245</v>
      </c>
      <c r="D33" s="88" t="s">
        <v>250</v>
      </c>
    </row>
    <row r="34" spans="2:4" s="38" customFormat="1" ht="25.5">
      <c r="B34" s="76"/>
      <c r="C34" s="77" t="s">
        <v>246</v>
      </c>
      <c r="D34" s="88" t="s">
        <v>251</v>
      </c>
    </row>
    <row r="35" spans="2:4" s="38" customFormat="1" ht="25.5">
      <c r="B35" s="76"/>
      <c r="C35" s="77" t="s">
        <v>247</v>
      </c>
      <c r="D35" s="88" t="s">
        <v>252</v>
      </c>
    </row>
    <row r="36" spans="2:4" s="38" customFormat="1" ht="38.25">
      <c r="B36" s="76"/>
      <c r="C36" s="77" t="s">
        <v>248</v>
      </c>
      <c r="D36" s="88" t="s">
        <v>253</v>
      </c>
    </row>
    <row r="37" spans="2:4" s="38" customFormat="1" ht="38.25">
      <c r="B37" s="76"/>
      <c r="C37" s="77" t="s">
        <v>211</v>
      </c>
      <c r="D37" s="88" t="s">
        <v>212</v>
      </c>
    </row>
    <row r="38" spans="2:4" s="38" customFormat="1" ht="38.25">
      <c r="B38" s="223"/>
      <c r="C38" s="224" t="s">
        <v>274</v>
      </c>
      <c r="D38" s="225" t="s">
        <v>275</v>
      </c>
    </row>
    <row r="39" spans="2:4" s="38" customFormat="1" ht="38.25">
      <c r="B39" s="220"/>
      <c r="C39" s="221" t="s">
        <v>224</v>
      </c>
      <c r="D39" s="222" t="s">
        <v>225</v>
      </c>
    </row>
    <row r="40" spans="2:4" s="38" customFormat="1" ht="51.75" thickBot="1">
      <c r="B40" s="223"/>
      <c r="C40" s="238" t="s">
        <v>266</v>
      </c>
      <c r="D40" s="230" t="s">
        <v>267</v>
      </c>
    </row>
    <row r="41" spans="2:4" ht="14.25" thickTop="1" thickBot="1">
      <c r="B41" s="83" t="s">
        <v>50</v>
      </c>
      <c r="C41" s="85"/>
      <c r="D41" s="84"/>
    </row>
    <row r="42" spans="2:4" s="38" customFormat="1" ht="13.5" thickTop="1">
      <c r="B42" s="76"/>
      <c r="C42" s="77" t="s">
        <v>6</v>
      </c>
      <c r="D42" s="88" t="s">
        <v>112</v>
      </c>
    </row>
    <row r="43" spans="2:4" s="38" customFormat="1" ht="26.25" thickBot="1">
      <c r="B43" s="76"/>
      <c r="C43" s="77" t="s">
        <v>7</v>
      </c>
      <c r="D43" s="88" t="s">
        <v>113</v>
      </c>
    </row>
    <row r="44" spans="2:4" ht="14.25" thickTop="1" thickBot="1">
      <c r="B44" s="83" t="s">
        <v>263</v>
      </c>
      <c r="C44" s="85"/>
      <c r="D44" s="84"/>
    </row>
    <row r="45" spans="2:4" s="38" customFormat="1" ht="26.25" thickTop="1">
      <c r="B45" s="76"/>
      <c r="C45" s="86" t="s">
        <v>13</v>
      </c>
      <c r="D45" s="88" t="s">
        <v>114</v>
      </c>
    </row>
    <row r="46" spans="2:4" s="38" customFormat="1" ht="38.25">
      <c r="B46" s="78"/>
      <c r="C46" s="87" t="s">
        <v>26</v>
      </c>
      <c r="D46" s="89" t="s">
        <v>115</v>
      </c>
    </row>
    <row r="47" spans="2:4" s="38" customFormat="1">
      <c r="B47" s="76"/>
      <c r="C47" s="86" t="s">
        <v>27</v>
      </c>
      <c r="D47" s="88" t="s">
        <v>178</v>
      </c>
    </row>
    <row r="48" spans="2:4" s="38" customFormat="1" ht="25.5">
      <c r="B48" s="76"/>
      <c r="C48" s="86" t="s">
        <v>28</v>
      </c>
      <c r="D48" s="88" t="s">
        <v>116</v>
      </c>
    </row>
    <row r="49" spans="2:4" s="38" customFormat="1" ht="178.5">
      <c r="B49" s="78"/>
      <c r="C49" s="87" t="s">
        <v>96</v>
      </c>
      <c r="D49" s="91" t="s">
        <v>179</v>
      </c>
    </row>
    <row r="50" spans="2:4" s="38" customFormat="1" ht="88.5" customHeight="1">
      <c r="B50" s="76"/>
      <c r="C50" s="86" t="s">
        <v>32</v>
      </c>
      <c r="D50" s="88" t="s">
        <v>180</v>
      </c>
    </row>
    <row r="51" spans="2:4" s="38" customFormat="1" ht="61.5" customHeight="1">
      <c r="B51" s="76"/>
      <c r="C51" s="86" t="s">
        <v>34</v>
      </c>
      <c r="D51" s="90" t="s">
        <v>181</v>
      </c>
    </row>
    <row r="52" spans="2:4" s="38" customFormat="1" ht="76.5">
      <c r="B52" s="78"/>
      <c r="C52" s="87" t="s">
        <v>33</v>
      </c>
      <c r="D52" s="91" t="s">
        <v>182</v>
      </c>
    </row>
    <row r="53" spans="2:4" s="38" customFormat="1" ht="51">
      <c r="B53" s="223"/>
      <c r="C53" s="238" t="s">
        <v>272</v>
      </c>
      <c r="D53" s="225" t="s">
        <v>276</v>
      </c>
    </row>
    <row r="54" spans="2:4" s="38" customFormat="1" ht="38.25">
      <c r="B54" s="223"/>
      <c r="C54" s="238" t="s">
        <v>311</v>
      </c>
      <c r="D54" s="225" t="s">
        <v>312</v>
      </c>
    </row>
    <row r="55" spans="2:4" s="38" customFormat="1" ht="25.5">
      <c r="B55" s="223"/>
      <c r="C55" s="238" t="s">
        <v>186</v>
      </c>
      <c r="D55" s="225" t="s">
        <v>187</v>
      </c>
    </row>
    <row r="56" spans="2:4" s="38" customFormat="1" ht="63.75">
      <c r="B56" s="76"/>
      <c r="C56" s="86" t="s">
        <v>35</v>
      </c>
      <c r="D56" s="88" t="s">
        <v>183</v>
      </c>
    </row>
    <row r="57" spans="2:4" s="38" customFormat="1" ht="76.5">
      <c r="B57" s="223"/>
      <c r="C57" s="224" t="s">
        <v>283</v>
      </c>
      <c r="D57" s="225" t="s">
        <v>284</v>
      </c>
    </row>
    <row r="58" spans="2:4" s="38" customFormat="1" ht="76.5">
      <c r="B58" s="76"/>
      <c r="C58" s="86" t="s">
        <v>36</v>
      </c>
      <c r="D58" s="88" t="s">
        <v>184</v>
      </c>
    </row>
    <row r="59" spans="2:4" s="38" customFormat="1" ht="51">
      <c r="B59" s="76"/>
      <c r="C59" s="86" t="s">
        <v>301</v>
      </c>
      <c r="D59" s="230" t="s">
        <v>302</v>
      </c>
    </row>
    <row r="60" spans="2:4" s="38" customFormat="1" ht="25.5">
      <c r="B60" s="76"/>
      <c r="C60" s="86" t="s">
        <v>192</v>
      </c>
      <c r="D60" s="230" t="s">
        <v>195</v>
      </c>
    </row>
    <row r="61" spans="2:4" s="38" customFormat="1" ht="91.5" customHeight="1">
      <c r="B61" s="78"/>
      <c r="C61" s="86" t="s">
        <v>201</v>
      </c>
      <c r="D61" s="88" t="s">
        <v>202</v>
      </c>
    </row>
    <row r="62" spans="2:4" s="38" customFormat="1" ht="51.75" thickBot="1">
      <c r="B62" s="223"/>
      <c r="C62" s="224" t="s">
        <v>255</v>
      </c>
      <c r="D62" s="230" t="s">
        <v>256</v>
      </c>
    </row>
    <row r="63" spans="2:4" s="38" customFormat="1" ht="14.25" thickTop="1" thickBot="1">
      <c r="B63" s="83" t="s">
        <v>190</v>
      </c>
      <c r="C63" s="85"/>
      <c r="D63" s="84"/>
    </row>
    <row r="64" spans="2:4" s="38" customFormat="1" ht="39" thickTop="1">
      <c r="B64" s="223"/>
      <c r="C64" s="224" t="s">
        <v>291</v>
      </c>
      <c r="D64" s="225" t="s">
        <v>295</v>
      </c>
    </row>
    <row r="65" spans="2:4" s="38" customFormat="1" ht="51">
      <c r="B65" s="223"/>
      <c r="C65" s="224" t="s">
        <v>292</v>
      </c>
      <c r="D65" s="222" t="s">
        <v>296</v>
      </c>
    </row>
    <row r="66" spans="2:4" s="38" customFormat="1" ht="25.5">
      <c r="B66" s="223"/>
      <c r="C66" s="224" t="s">
        <v>293</v>
      </c>
      <c r="D66" s="225" t="s">
        <v>297</v>
      </c>
    </row>
    <row r="67" spans="2:4" s="38" customFormat="1" ht="38.25">
      <c r="B67" s="76"/>
      <c r="C67" s="86" t="s">
        <v>197</v>
      </c>
      <c r="D67" s="88" t="s">
        <v>194</v>
      </c>
    </row>
    <row r="68" spans="2:4" s="38" customFormat="1" ht="64.5" thickBot="1">
      <c r="B68" s="220"/>
      <c r="C68" s="239" t="s">
        <v>273</v>
      </c>
      <c r="D68" s="222" t="s">
        <v>277</v>
      </c>
    </row>
    <row r="69" spans="2:4" ht="14.25" thickTop="1" thickBot="1">
      <c r="B69" s="83" t="s">
        <v>262</v>
      </c>
      <c r="C69" s="85"/>
      <c r="D69" s="84"/>
    </row>
    <row r="70" spans="2:4" s="38" customFormat="1" ht="39" thickTop="1">
      <c r="B70" s="82"/>
      <c r="C70" s="170" t="s">
        <v>17</v>
      </c>
      <c r="D70" s="88" t="s">
        <v>185</v>
      </c>
    </row>
    <row r="71" spans="2:4" s="38" customFormat="1" ht="38.25">
      <c r="B71" s="78"/>
      <c r="C71" s="87" t="s">
        <v>18</v>
      </c>
      <c r="D71" s="89" t="s">
        <v>185</v>
      </c>
    </row>
    <row r="72" spans="2:4" s="38" customFormat="1" ht="38.25">
      <c r="B72" s="76"/>
      <c r="C72" s="86" t="s">
        <v>19</v>
      </c>
      <c r="D72" s="88" t="s">
        <v>117</v>
      </c>
    </row>
    <row r="73" spans="2:4" s="38" customFormat="1" ht="38.25">
      <c r="B73" s="76"/>
      <c r="C73" s="86" t="s">
        <v>20</v>
      </c>
      <c r="D73" s="88" t="s">
        <v>117</v>
      </c>
    </row>
    <row r="74" spans="2:4" s="38" customFormat="1" ht="25.5">
      <c r="B74" s="223"/>
      <c r="C74" s="224" t="s">
        <v>237</v>
      </c>
      <c r="D74" s="225" t="s">
        <v>218</v>
      </c>
    </row>
    <row r="75" spans="2:4" s="38" customFormat="1" ht="25.5">
      <c r="B75" s="223"/>
      <c r="C75" s="224" t="s">
        <v>226</v>
      </c>
      <c r="D75" s="225" t="s">
        <v>238</v>
      </c>
    </row>
    <row r="76" spans="2:4" s="38" customFormat="1" ht="25.5">
      <c r="B76" s="223"/>
      <c r="C76" s="224" t="s">
        <v>227</v>
      </c>
      <c r="D76" s="225" t="s">
        <v>239</v>
      </c>
    </row>
    <row r="77" spans="2:4" s="38" customFormat="1" ht="38.25">
      <c r="B77" s="223"/>
      <c r="C77" s="224" t="s">
        <v>268</v>
      </c>
      <c r="D77" s="225" t="s">
        <v>271</v>
      </c>
    </row>
    <row r="78" spans="2:4" s="38" customFormat="1" ht="26.25" thickBot="1">
      <c r="B78" s="220"/>
      <c r="C78" s="234" t="s">
        <v>259</v>
      </c>
      <c r="D78" s="222" t="s">
        <v>261</v>
      </c>
    </row>
    <row r="79" spans="2:4" s="38" customFormat="1" ht="14.25" thickTop="1" thickBot="1">
      <c r="B79" s="83" t="s">
        <v>50</v>
      </c>
      <c r="C79" s="85"/>
      <c r="D79" s="84"/>
    </row>
    <row r="80" spans="2:4" ht="14.25" thickTop="1" thickBot="1">
      <c r="B80" s="311"/>
      <c r="C80" s="312"/>
      <c r="D80" s="93"/>
    </row>
    <row r="81" ht="13.5" thickTop="1"/>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Moneda - Entidad Acreedora</vt:lpstr>
      <vt:lpstr>Tasa - Entidad Acreedora</vt:lpstr>
      <vt:lpstr>Plazos</vt:lpstr>
      <vt:lpstr>Servicios Pagados</vt:lpstr>
      <vt:lpstr>Destino</vt:lpstr>
      <vt:lpstr>Destino!Área_de_impresión</vt:lpstr>
      <vt:lpstr>'Moneda - Entidad Acreedora'!Área_de_impresión</vt:lpstr>
      <vt:lpstr>Plazos!Área_de_impresión</vt:lpstr>
      <vt:lpstr>'Servicios Pagados'!Área_de_impresión</vt:lpstr>
      <vt:lpstr>Destino!Títulos_a_imprimir</vt:lpstr>
      <vt:lpstr>'Servicios Pagados'!Títulos_a_imprimir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2021-11-18T16:19:28Z</dcterms:modified>
</cp:coreProperties>
</file>