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Juni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Pagados'!$B$1:$AN$126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Pagados'!$D$1:$D$123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1" i="4" l="1"/>
  <c r="AL59" i="4" s="1"/>
  <c r="AF122" i="4" l="1"/>
  <c r="AM122" i="4"/>
  <c r="AE122" i="4" l="1"/>
  <c r="AL122" i="4"/>
  <c r="AK122" i="4" l="1"/>
  <c r="AD122" i="4"/>
  <c r="AJ122" i="4" l="1"/>
  <c r="AC122" i="4"/>
  <c r="AI122" i="4" l="1"/>
  <c r="AB122" i="4"/>
  <c r="AN122" i="4" l="1"/>
  <c r="AH122" i="4"/>
  <c r="AG122" i="4"/>
  <c r="AA122" i="4"/>
  <c r="Z122" i="4" l="1"/>
  <c r="Y122" i="4"/>
  <c r="W122" i="4" l="1"/>
  <c r="O61" i="4" l="1"/>
  <c r="V122" i="4" l="1"/>
  <c r="U122" i="4"/>
  <c r="X122" i="4" l="1"/>
  <c r="T122" i="4" l="1"/>
  <c r="S122" i="4"/>
  <c r="R116" i="4" l="1"/>
  <c r="R105" i="4"/>
  <c r="R92" i="4"/>
  <c r="R61" i="4"/>
  <c r="R51" i="4"/>
  <c r="R47" i="4"/>
  <c r="R26" i="4"/>
  <c r="R23" i="4"/>
  <c r="R16" i="4"/>
  <c r="R11" i="4"/>
  <c r="Q116" i="4"/>
  <c r="Q105" i="4"/>
  <c r="Q92" i="4"/>
  <c r="Q61" i="4"/>
  <c r="Q51" i="4"/>
  <c r="Q47" i="4"/>
  <c r="Q26" i="4"/>
  <c r="Q23" i="4"/>
  <c r="Q16" i="4"/>
  <c r="Q11" i="4"/>
  <c r="Q9" i="4" l="1"/>
  <c r="Q59" i="4" l="1"/>
  <c r="Q122" i="4" s="1"/>
  <c r="R59" i="4" l="1"/>
  <c r="R9" i="4"/>
  <c r="R122" i="4" l="1"/>
  <c r="O26" i="4"/>
  <c r="P11" i="4"/>
  <c r="O11" i="4"/>
  <c r="P116" i="4"/>
  <c r="O116" i="4"/>
  <c r="M116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2" i="4"/>
  <c r="F92" i="4"/>
  <c r="G92" i="4"/>
  <c r="H92" i="4"/>
  <c r="I92" i="4"/>
  <c r="J92" i="4"/>
  <c r="K92" i="4"/>
  <c r="L92" i="4"/>
  <c r="M92" i="4"/>
  <c r="N92" i="4"/>
  <c r="O92" i="4"/>
  <c r="P92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16" i="4"/>
  <c r="F116" i="4"/>
  <c r="G116" i="4"/>
  <c r="H116" i="4"/>
  <c r="I116" i="4"/>
  <c r="J116" i="4"/>
  <c r="K116" i="4"/>
  <c r="L116" i="4"/>
  <c r="N116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2" i="4" l="1"/>
  <c r="E122" i="4"/>
  <c r="M122" i="4"/>
  <c r="K122" i="4"/>
  <c r="L122" i="4"/>
  <c r="F122" i="4"/>
  <c r="N122" i="4"/>
  <c r="H122" i="4"/>
  <c r="O122" i="4"/>
  <c r="G122" i="4"/>
  <c r="J122" i="4"/>
  <c r="P122" i="4"/>
</calcChain>
</file>

<file path=xl/comments1.xml><?xml version="1.0" encoding="utf-8"?>
<comments xmlns="http://schemas.openxmlformats.org/spreadsheetml/2006/main">
  <authors>
    <author>D30474752</author>
  </authors>
  <commentList>
    <comment ref="D80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<sst xmlns="http://schemas.openxmlformats.org/spreadsheetml/2006/main" count="142" uniqueCount="123">
  <si>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</si>
  <si>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</si>
  <si>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</si>
  <si>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</si>
  <si>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</si>
  <si>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</si>
  <si>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</si>
  <si>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</si>
  <si>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</si>
  <si>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</si>
  <si>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</si>
  <si>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</si>
  <si>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</si>
  <si>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</si>
  <si>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</si>
  <si>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</si>
  <si>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</si>
  <si>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</si>
  <si>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</si>
  <si>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</si>
  <si>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</si>
  <si>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</si>
  <si>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</si>
  <si>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</si>
  <si>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</si>
  <si>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</si>
  <si>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</si>
  <si>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</si>
  <si>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</si>
  <si>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</si>
  <si>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</si>
  <si>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</si>
  <si>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</si>
  <si>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</si>
  <si>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</si>
  <si>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</si>
  <si>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</si>
  <si>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</si>
  <si>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</si>
  <si>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</si>
  <si>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</si>
  <si>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</si>
  <si>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</si>
  <si>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</si>
  <si>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</si>
  <si>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</si>
  <si>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</si>
  <si>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</si>
  <si>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</si>
  <si>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</si>
  <si>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</si>
  <si>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</si>
  <si>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</si>
  <si>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</si>
  <si>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</si>
  <si>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</si>
  <si>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</si>
  <si>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</si>
  <si>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</si>
  <si>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</si>
  <si>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</si>
  <si>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</si>
  <si>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</si>
  <si>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</si>
  <si>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</si>
  <si>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</si>
  <si>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</si>
  <si>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</si>
  <si>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</si>
  <si>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</si>
  <si>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</si>
  <si>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</si>
  <si>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</si>
  <si>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</si>
  <si>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</si>
  <si>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</si>
  <si>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</si>
  <si>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</si>
  <si>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</si>
  <si>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</si>
  <si>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</si>
  <si>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</si>
  <si>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</si>
  <si>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</si>
  <si>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</si>
  <si>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</si>
  <si>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</si>
  <si>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</si>
  <si>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</si>
  <si>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</si>
  <si>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</si>
  <si>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</si>
  <si>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</si>
  <si>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</si>
  <si>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</si>
  <si>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</si>
  <si>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</si>
  <si>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</si>
  <si>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</si>
  <si>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</si>
  <si>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</si>
  <si>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</si>
  <si>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</si>
  <si>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</si>
  <si>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</si>
  <si>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</si>
  <si>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</si>
  <si>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</si>
  <si>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</si>
  <si>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</si>
  <si>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</si>
  <si>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</si>
  <si>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</si>
  <si>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</si>
  <si>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</si>
  <si>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</si>
  <si>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</si>
  <si>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</si>
  <si>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</si>
  <si>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</si>
  <si>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(**) Pagado a Junio 2021</t>
  </si>
  <si>
    <t>Interés (*) Junio</t>
  </si>
  <si>
    <t>Amortización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</si>
</sst>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O126"/>
  <sheetViews>
    <sheetView showGridLines="0" tabSelected="1" view="pageBreakPreview" zoomScaleNormal="100" zoomScaleSheetLayoutView="100" workbookViewId="0">
      <pane xSplit="4" ySplit="8" topLeftCell="Y9" activePane="bottomRight" state="frozen"/>
      <selection activeCell="B65" sqref="B65"/>
      <selection pane="topRight" activeCell="B65" sqref="B65"/>
      <selection pane="bottomLeft" activeCell="B65" sqref="B65"/>
      <selection pane="bottomRight" activeCell="AA9" sqref="AA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2" width="16.5703125" style="5" customWidth="1"/>
    <col min="33" max="33" width="22.140625" style="5" bestFit="1" customWidth="1"/>
    <col min="34" max="34" width="11.7109375" style="5" bestFit="1" customWidth="1"/>
    <col min="35" max="39" width="11.7109375" style="5" customWidth="1"/>
    <col min="40" max="41" width="11.7109375" style="5" bestFit="1" customWidth="1"/>
    <col min="42" max="16384" width="10.7109375" style="5"/>
  </cols>
  <sheetData>
    <row r="1" spans="2:41" s="3" customFormat="1" ht="18.75" customHeight="1" x14ac:dyDescent="0.2">
      <c r="B1" s="2"/>
      <c r="D1" s="1" t="s">
        <v>18</v>
      </c>
      <c r="O1" s="40"/>
      <c r="P1" s="40"/>
    </row>
    <row r="2" spans="2:41" s="3" customFormat="1" ht="18.75" customHeight="1" x14ac:dyDescent="0.2">
      <c r="B2" s="2"/>
      <c r="D2" s="1" t="s">
        <v>19</v>
      </c>
      <c r="O2" s="40"/>
      <c r="P2" s="40"/>
    </row>
    <row r="3" spans="2:41" s="3" customFormat="1" ht="18.75" customHeight="1" x14ac:dyDescent="0.2">
      <c r="B3" s="2"/>
      <c r="D3" s="1" t="s">
        <v>20</v>
      </c>
      <c r="O3" s="40"/>
      <c r="P3" s="40"/>
    </row>
    <row r="4" spans="2:41" s="3" customFormat="1" ht="18.75" customHeight="1" x14ac:dyDescent="0.3">
      <c r="B4" s="2"/>
      <c r="D4" s="4" t="s">
        <v>116</v>
      </c>
      <c r="O4" s="40"/>
      <c r="P4" s="40"/>
    </row>
    <row r="5" spans="2:41" s="3" customFormat="1" ht="18.75" customHeight="1" thickBot="1" x14ac:dyDescent="0.35">
      <c r="B5" s="2"/>
      <c r="D5" s="4"/>
      <c r="O5" s="40"/>
      <c r="P5" s="40"/>
    </row>
    <row r="6" spans="2:41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59"/>
      <c r="Q6" s="56">
        <v>2016</v>
      </c>
      <c r="R6" s="59"/>
      <c r="S6" s="56">
        <v>2017</v>
      </c>
      <c r="T6" s="59"/>
      <c r="U6" s="56">
        <v>2018</v>
      </c>
      <c r="V6" s="59"/>
      <c r="W6" s="56">
        <v>2019</v>
      </c>
      <c r="X6" s="58"/>
      <c r="Y6" s="56">
        <v>2020</v>
      </c>
      <c r="Z6" s="57"/>
      <c r="AA6" s="56">
        <v>2021</v>
      </c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2:41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122</v>
      </c>
      <c r="AG7" s="7" t="s">
        <v>92</v>
      </c>
      <c r="AH7" s="7" t="s">
        <v>106</v>
      </c>
      <c r="AI7" s="7" t="s">
        <v>110</v>
      </c>
      <c r="AJ7" s="7" t="s">
        <v>113</v>
      </c>
      <c r="AK7" s="7" t="s">
        <v>115</v>
      </c>
      <c r="AL7" s="7" t="s">
        <v>119</v>
      </c>
      <c r="AM7" s="7" t="s">
        <v>121</v>
      </c>
      <c r="AN7" s="7" t="s">
        <v>93</v>
      </c>
    </row>
    <row r="8" spans="2:41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2:41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382273264.12415934</v>
      </c>
      <c r="AG9" s="47">
        <v>2096071910.7030663</v>
      </c>
      <c r="AH9" s="47">
        <v>66996663.629999995</v>
      </c>
      <c r="AI9" s="47">
        <v>62123457.710000001</v>
      </c>
      <c r="AJ9" s="47">
        <v>418721909.43400002</v>
      </c>
      <c r="AK9" s="47">
        <v>62738938.659999996</v>
      </c>
      <c r="AL9" s="47">
        <v>64132592.760000005</v>
      </c>
      <c r="AM9" s="47">
        <v>314409002.35777342</v>
      </c>
      <c r="AN9" s="47">
        <v>989122564.5377332</v>
      </c>
      <c r="AO9" s="55"/>
    </row>
    <row r="10" spans="2:41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55"/>
    </row>
    <row r="11" spans="2:41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55"/>
    </row>
    <row r="12" spans="2:41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55"/>
    </row>
    <row r="13" spans="2:41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55"/>
    </row>
    <row r="14" spans="2:41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55"/>
    </row>
    <row r="15" spans="2:41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55"/>
    </row>
    <row r="16" spans="2:41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25334827.654159348</v>
      </c>
      <c r="AG16" s="47">
        <v>49265382.684159346</v>
      </c>
      <c r="AH16" s="47">
        <v>0</v>
      </c>
      <c r="AI16" s="47">
        <v>0</v>
      </c>
      <c r="AJ16" s="47">
        <v>7190721.1740000006</v>
      </c>
      <c r="AK16" s="47">
        <v>0</v>
      </c>
      <c r="AL16" s="47">
        <v>0</v>
      </c>
      <c r="AM16" s="47">
        <v>6810584.3877734141</v>
      </c>
      <c r="AN16" s="47">
        <v>14001305.55773315</v>
      </c>
      <c r="AO16" s="55"/>
    </row>
    <row r="17" spans="2:41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55"/>
    </row>
    <row r="18" spans="2:41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25334827.654159348</v>
      </c>
      <c r="AG18" s="48">
        <v>49265382.684159346</v>
      </c>
      <c r="AH18" s="48">
        <v>0</v>
      </c>
      <c r="AI18" s="48">
        <v>0</v>
      </c>
      <c r="AJ18" s="48">
        <v>7190721.1740000006</v>
      </c>
      <c r="AK18" s="48">
        <v>0</v>
      </c>
      <c r="AL18" s="48">
        <v>0</v>
      </c>
      <c r="AM18" s="48">
        <v>6810584.3877734141</v>
      </c>
      <c r="AN18" s="48">
        <v>14001305.55773315</v>
      </c>
      <c r="AO18" s="55"/>
    </row>
    <row r="19" spans="2:41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55"/>
    </row>
    <row r="20" spans="2:41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55"/>
    </row>
    <row r="21" spans="2:41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55"/>
    </row>
    <row r="22" spans="2:41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55"/>
    </row>
    <row r="23" spans="2:41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55"/>
    </row>
    <row r="24" spans="2:41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5"/>
    </row>
    <row r="25" spans="2:41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55"/>
    </row>
    <row r="26" spans="2:41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356938436.46999997</v>
      </c>
      <c r="AG26" s="47">
        <v>2046806528.0189071</v>
      </c>
      <c r="AH26" s="47">
        <v>66996663.629999995</v>
      </c>
      <c r="AI26" s="47">
        <v>62123457.710000001</v>
      </c>
      <c r="AJ26" s="47">
        <v>66614044.150000006</v>
      </c>
      <c r="AK26" s="47">
        <v>62738938.659999996</v>
      </c>
      <c r="AL26" s="47">
        <v>64132592.760000005</v>
      </c>
      <c r="AM26" s="47">
        <v>60271574.539999999</v>
      </c>
      <c r="AN26" s="47">
        <v>382877271.44000006</v>
      </c>
      <c r="AO26" s="55"/>
    </row>
    <row r="27" spans="2:41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55"/>
    </row>
    <row r="28" spans="2:41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55"/>
    </row>
    <row r="29" spans="2:41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55"/>
    </row>
    <row r="30" spans="2:41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55"/>
    </row>
    <row r="31" spans="2:41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55"/>
    </row>
    <row r="32" spans="2:41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55"/>
    </row>
    <row r="33" spans="2:41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55"/>
    </row>
    <row r="34" spans="2:41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55"/>
    </row>
    <row r="35" spans="2:41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55"/>
    </row>
    <row r="36" spans="2:41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12994369.859999999</v>
      </c>
      <c r="AG36" s="48">
        <v>77966219.159941167</v>
      </c>
      <c r="AH36" s="48">
        <v>7235760.3200000003</v>
      </c>
      <c r="AI36" s="48">
        <v>6927479.1900000004</v>
      </c>
      <c r="AJ36" s="48">
        <v>8099153.9199999999</v>
      </c>
      <c r="AK36" s="48">
        <v>7298720.5899999999</v>
      </c>
      <c r="AL36" s="48">
        <v>7478147.0099999998</v>
      </c>
      <c r="AM36" s="48">
        <v>7173956.1299999999</v>
      </c>
      <c r="AN36" s="48">
        <v>44213217.159999996</v>
      </c>
      <c r="AO36" s="55"/>
    </row>
    <row r="37" spans="2:41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55"/>
    </row>
    <row r="38" spans="2:41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55"/>
    </row>
    <row r="39" spans="2:41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82028155.159999996</v>
      </c>
      <c r="AG39" s="48">
        <v>501200016.27999997</v>
      </c>
      <c r="AH39" s="48">
        <v>23312956.409999996</v>
      </c>
      <c r="AI39" s="48">
        <v>21798614.439999998</v>
      </c>
      <c r="AJ39" s="48">
        <v>21190701.07</v>
      </c>
      <c r="AK39" s="48">
        <v>23419776.539999999</v>
      </c>
      <c r="AL39" s="48">
        <v>25420193.800000001</v>
      </c>
      <c r="AM39" s="48">
        <v>24828987.039999999</v>
      </c>
      <c r="AN39" s="48">
        <v>139971229.30000001</v>
      </c>
      <c r="AO39" s="55"/>
    </row>
    <row r="40" spans="2:41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55"/>
    </row>
    <row r="41" spans="2:41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55"/>
    </row>
    <row r="42" spans="2:41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55"/>
    </row>
    <row r="43" spans="2:41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261915911.44999999</v>
      </c>
      <c r="AG43" s="48">
        <v>1462640292.5789659</v>
      </c>
      <c r="AH43" s="48">
        <v>36447946.899999999</v>
      </c>
      <c r="AI43" s="48">
        <v>33397364.080000002</v>
      </c>
      <c r="AJ43" s="48">
        <v>37324189.160000004</v>
      </c>
      <c r="AK43" s="48">
        <v>32020441.529999997</v>
      </c>
      <c r="AL43" s="48">
        <v>31234251.949999999</v>
      </c>
      <c r="AM43" s="48">
        <v>28268631.370000001</v>
      </c>
      <c r="AN43" s="48">
        <v>198692824.98000002</v>
      </c>
      <c r="AO43" s="55"/>
    </row>
    <row r="44" spans="2:41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0</v>
      </c>
      <c r="AG44" s="48">
        <v>5000000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55"/>
    </row>
    <row r="45" spans="2:41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55"/>
    </row>
    <row r="46" spans="2:41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55"/>
    </row>
    <row r="47" spans="2:41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55"/>
    </row>
    <row r="48" spans="2:41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55"/>
    </row>
    <row r="49" spans="2:41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55"/>
    </row>
    <row r="50" spans="2:41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55"/>
    </row>
    <row r="51" spans="2:41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55"/>
    </row>
    <row r="52" spans="2:41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55"/>
    </row>
    <row r="53" spans="2:41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55"/>
    </row>
    <row r="54" spans="2:41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55"/>
    </row>
    <row r="55" spans="2:41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55"/>
    </row>
    <row r="56" spans="2:41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344917144.11000001</v>
      </c>
      <c r="AK56" s="47">
        <v>0</v>
      </c>
      <c r="AL56" s="47">
        <v>0</v>
      </c>
      <c r="AM56" s="47">
        <v>247326843.43000001</v>
      </c>
      <c r="AN56" s="47">
        <v>592243987.53999996</v>
      </c>
      <c r="AO56" s="55"/>
    </row>
    <row r="57" spans="2:41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344917144.11000001</v>
      </c>
      <c r="AK57" s="48">
        <v>0</v>
      </c>
      <c r="AL57" s="48">
        <v>0</v>
      </c>
      <c r="AM57" s="48">
        <v>247326843.43000001</v>
      </c>
      <c r="AN57" s="48">
        <v>592243987.53999996</v>
      </c>
      <c r="AO57" s="55"/>
    </row>
    <row r="58" spans="2:41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55"/>
    </row>
    <row r="59" spans="2:41" s="13" customFormat="1" ht="12" customHeight="1" outlineLevel="1" x14ac:dyDescent="0.2">
      <c r="B59" s="14" t="s">
        <v>42</v>
      </c>
      <c r="C59" s="15"/>
      <c r="D59" s="16"/>
      <c r="E59" s="17">
        <f>+E61+E92+E105</f>
        <v>381146621.58684361</v>
      </c>
      <c r="F59" s="18">
        <f>+F61+F92+F105</f>
        <v>153393683.61339355</v>
      </c>
      <c r="G59" s="17">
        <f t="shared" ref="G59:R59" si="11">+G61+G92+G105+G116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96237065.659999996</v>
      </c>
      <c r="AG59" s="47">
        <v>7912462948.8600006</v>
      </c>
      <c r="AH59" s="47">
        <v>3564185379.0577002</v>
      </c>
      <c r="AI59" s="47">
        <v>35850562.907251909</v>
      </c>
      <c r="AJ59" s="47">
        <v>25740292.342399996</v>
      </c>
      <c r="AK59" s="47">
        <v>452809877.4568851</v>
      </c>
      <c r="AL59" s="47">
        <f>+AL61+AL92+AL105</f>
        <v>1124761657.75</v>
      </c>
      <c r="AM59" s="47">
        <v>843081432.43470001</v>
      </c>
      <c r="AN59" s="47">
        <v>6046429201.9524536</v>
      </c>
      <c r="AO59" s="55"/>
    </row>
    <row r="60" spans="2:41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55"/>
    </row>
    <row r="61" spans="2:41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SUM(E62:E85)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96237065.659999996</v>
      </c>
      <c r="AG61" s="47">
        <v>5768100369.3400002</v>
      </c>
      <c r="AH61" s="47">
        <v>40511560.731700003</v>
      </c>
      <c r="AI61" s="47">
        <v>35346472.527251907</v>
      </c>
      <c r="AJ61" s="47">
        <v>25190292.782399997</v>
      </c>
      <c r="AK61" s="47">
        <v>1861053.394377985</v>
      </c>
      <c r="AL61" s="47">
        <f>SUM(AL62:AL90)</f>
        <v>614737093.10000002</v>
      </c>
      <c r="AM61" s="47">
        <v>75142523.404700011</v>
      </c>
      <c r="AN61" s="47">
        <v>792788995.93999994</v>
      </c>
      <c r="AO61" s="55"/>
    </row>
    <row r="62" spans="2:41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55"/>
    </row>
    <row r="63" spans="2:41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55"/>
    </row>
    <row r="64" spans="2:41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55"/>
    </row>
    <row r="65" spans="2:41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55"/>
    </row>
    <row r="66" spans="2:41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0</v>
      </c>
      <c r="AG66" s="48">
        <v>591879155.38</v>
      </c>
      <c r="AH66" s="48">
        <v>0</v>
      </c>
      <c r="AI66" s="48">
        <v>32090944.80735191</v>
      </c>
      <c r="AJ66" s="48">
        <v>0</v>
      </c>
      <c r="AK66" s="48">
        <v>0</v>
      </c>
      <c r="AL66" s="48">
        <v>0</v>
      </c>
      <c r="AM66" s="48">
        <v>0</v>
      </c>
      <c r="AN66" s="48">
        <v>32090944.809999999</v>
      </c>
      <c r="AO66" s="55"/>
    </row>
    <row r="67" spans="2:41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55"/>
    </row>
    <row r="68" spans="2:41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0</v>
      </c>
      <c r="AG68" s="48">
        <v>16152559.129999999</v>
      </c>
      <c r="AH68" s="48">
        <v>0</v>
      </c>
      <c r="AI68" s="48">
        <v>661298.11990000005</v>
      </c>
      <c r="AJ68" s="48">
        <v>0</v>
      </c>
      <c r="AK68" s="48">
        <v>1747511.3326000001</v>
      </c>
      <c r="AL68" s="48">
        <v>0</v>
      </c>
      <c r="AM68" s="48">
        <v>0</v>
      </c>
      <c r="AN68" s="48">
        <v>2408809.46</v>
      </c>
      <c r="AO68" s="55"/>
    </row>
    <row r="69" spans="2:41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96237065.659999996</v>
      </c>
      <c r="AG69" s="48">
        <v>404013233.87</v>
      </c>
      <c r="AH69" s="48">
        <v>0</v>
      </c>
      <c r="AI69" s="48">
        <v>0</v>
      </c>
      <c r="AJ69" s="48">
        <v>0</v>
      </c>
      <c r="AK69" s="48">
        <v>0</v>
      </c>
      <c r="AL69" s="48">
        <v>151352746.46000001</v>
      </c>
      <c r="AM69" s="48">
        <v>47325770.170000002</v>
      </c>
      <c r="AN69" s="48">
        <v>198678516.63</v>
      </c>
      <c r="AO69" s="55"/>
    </row>
    <row r="70" spans="2:41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55"/>
    </row>
    <row r="71" spans="2:41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202291.28149999998</v>
      </c>
      <c r="AI71" s="48"/>
      <c r="AJ71" s="48">
        <v>0</v>
      </c>
      <c r="AK71" s="48">
        <v>0</v>
      </c>
      <c r="AL71" s="48">
        <v>0</v>
      </c>
      <c r="AM71" s="48">
        <v>0</v>
      </c>
      <c r="AN71" s="48">
        <v>202291.28</v>
      </c>
      <c r="AO71" s="55"/>
    </row>
    <row r="72" spans="2:41" s="24" customFormat="1" ht="12" customHeight="1" outlineLevel="2" x14ac:dyDescent="0.2">
      <c r="B72" s="21"/>
      <c r="C72" s="22"/>
      <c r="D72" s="25" t="s">
        <v>47</v>
      </c>
      <c r="E72" s="26">
        <v>329197.89</v>
      </c>
      <c r="F72" s="26">
        <v>66946.84</v>
      </c>
      <c r="G72" s="26">
        <v>2300144.37</v>
      </c>
      <c r="H72" s="26">
        <v>332231.15000000002</v>
      </c>
      <c r="I72" s="26">
        <v>1874196.61</v>
      </c>
      <c r="J72" s="26">
        <v>280402.21000000002</v>
      </c>
      <c r="K72" s="26">
        <v>6648549.0899999999</v>
      </c>
      <c r="L72" s="26">
        <v>949981.24</v>
      </c>
      <c r="M72" s="26">
        <v>6674770.3499999996</v>
      </c>
      <c r="N72" s="26">
        <v>0</v>
      </c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55"/>
    </row>
    <row r="73" spans="2:41" s="24" customFormat="1" ht="12" customHeight="1" outlineLevel="2" x14ac:dyDescent="0.2">
      <c r="B73" s="21"/>
      <c r="C73" s="22"/>
      <c r="D73" s="25" t="s">
        <v>13</v>
      </c>
      <c r="E73" s="26">
        <v>11999193.7863</v>
      </c>
      <c r="F73" s="26">
        <v>173955.98618000001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0">
        <v>0</v>
      </c>
      <c r="P73" s="20">
        <v>0</v>
      </c>
      <c r="Q73" s="20">
        <v>0</v>
      </c>
      <c r="R73" s="20">
        <v>0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55"/>
    </row>
    <row r="74" spans="2:41" s="24" customFormat="1" ht="12" customHeight="1" outlineLevel="2" x14ac:dyDescent="0.2">
      <c r="B74" s="21"/>
      <c r="C74" s="22"/>
      <c r="D74" s="25" t="s">
        <v>48</v>
      </c>
      <c r="E74" s="26">
        <v>3595619.15</v>
      </c>
      <c r="F74" s="26">
        <v>19186.91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55"/>
    </row>
    <row r="75" spans="2:41" s="24" customFormat="1" ht="12" customHeight="1" outlineLevel="2" x14ac:dyDescent="0.2">
      <c r="B75" s="21"/>
      <c r="C75" s="22"/>
      <c r="D75" s="25" t="s">
        <v>49</v>
      </c>
      <c r="E75" s="26">
        <v>26418460.629999999</v>
      </c>
      <c r="F75" s="26">
        <v>328100.86</v>
      </c>
      <c r="G75" s="26">
        <v>27902459.289999999</v>
      </c>
      <c r="H75" s="26">
        <v>148677.10999999999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55"/>
    </row>
    <row r="76" spans="2:41" s="24" customFormat="1" ht="12" customHeight="1" outlineLevel="2" x14ac:dyDescent="0.2">
      <c r="B76" s="21"/>
      <c r="C76" s="22"/>
      <c r="D76" s="25" t="s">
        <v>50</v>
      </c>
      <c r="E76" s="26">
        <v>4869176</v>
      </c>
      <c r="F76" s="26">
        <v>120289.25</v>
      </c>
      <c r="G76" s="26">
        <v>5123214.54</v>
      </c>
      <c r="H76" s="26">
        <v>84923.35</v>
      </c>
      <c r="I76" s="26">
        <v>5593841.1999999993</v>
      </c>
      <c r="J76" s="26">
        <v>54696.160000000003</v>
      </c>
      <c r="K76" s="26">
        <v>3138967.57</v>
      </c>
      <c r="L76" s="26">
        <v>14365.19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55"/>
    </row>
    <row r="77" spans="2:41" s="24" customFormat="1" ht="12" customHeight="1" outlineLevel="2" x14ac:dyDescent="0.2">
      <c r="B77" s="21"/>
      <c r="C77" s="22"/>
      <c r="D77" s="25" t="s">
        <v>51</v>
      </c>
      <c r="E77" s="26">
        <v>89243290.299999997</v>
      </c>
      <c r="F77" s="26">
        <v>3775320.8</v>
      </c>
      <c r="G77" s="26">
        <v>94847168</v>
      </c>
      <c r="H77" s="26">
        <v>3286909.39</v>
      </c>
      <c r="I77" s="26">
        <v>104127716.84</v>
      </c>
      <c r="J77" s="26">
        <v>3698097.48</v>
      </c>
      <c r="K77" s="26">
        <v>125452046.86</v>
      </c>
      <c r="L77" s="26">
        <v>2702361.93</v>
      </c>
      <c r="M77" s="26">
        <v>187947889.96000001</v>
      </c>
      <c r="N77" s="26">
        <v>1999314.25</v>
      </c>
      <c r="O77" s="20">
        <v>209444141.31</v>
      </c>
      <c r="P77" s="20">
        <v>1025660.99</v>
      </c>
      <c r="Q77" s="20"/>
      <c r="R77" s="20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55"/>
    </row>
    <row r="78" spans="2:41" s="24" customFormat="1" ht="12" customHeight="1" outlineLevel="2" x14ac:dyDescent="0.2">
      <c r="B78" s="21"/>
      <c r="C78" s="22"/>
      <c r="D78" s="25" t="s">
        <v>65</v>
      </c>
      <c r="E78" s="26">
        <v>0</v>
      </c>
      <c r="F78" s="26">
        <v>5060771.7300000004</v>
      </c>
      <c r="G78" s="26">
        <v>0</v>
      </c>
      <c r="H78" s="26">
        <v>4867415.4000000004</v>
      </c>
      <c r="I78" s="26">
        <v>19232401.329999998</v>
      </c>
      <c r="J78" s="26">
        <v>5425656.8799999999</v>
      </c>
      <c r="K78" s="26">
        <v>47226877.490000002</v>
      </c>
      <c r="L78" s="26">
        <v>6093764.6699999999</v>
      </c>
      <c r="M78" s="26">
        <v>74972950.909999996</v>
      </c>
      <c r="N78" s="26">
        <v>7501119.25</v>
      </c>
      <c r="O78" s="20">
        <v>84908958.049999997</v>
      </c>
      <c r="P78" s="20">
        <v>6496112.7199999997</v>
      </c>
      <c r="Q78" s="20">
        <v>143578350.94</v>
      </c>
      <c r="R78" s="20">
        <v>7423345.3699999992</v>
      </c>
      <c r="S78" s="48">
        <v>159765034.94</v>
      </c>
      <c r="T78" s="48">
        <v>4642699.8800000008</v>
      </c>
      <c r="U78" s="48">
        <v>101619576.98</v>
      </c>
      <c r="V78" s="48">
        <v>1090918.3399999999</v>
      </c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55"/>
    </row>
    <row r="79" spans="2:41" s="24" customFormat="1" ht="12" customHeight="1" outlineLevel="2" x14ac:dyDescent="0.2">
      <c r="B79" s="21"/>
      <c r="C79" s="22"/>
      <c r="D79" s="25" t="s">
        <v>66</v>
      </c>
      <c r="E79" s="26">
        <v>0</v>
      </c>
      <c r="F79" s="26">
        <v>2141997.38</v>
      </c>
      <c r="G79" s="26">
        <v>0</v>
      </c>
      <c r="H79" s="26">
        <v>2058742.82</v>
      </c>
      <c r="I79" s="26">
        <v>23077848.100000001</v>
      </c>
      <c r="J79" s="26">
        <v>3242280.96</v>
      </c>
      <c r="K79" s="26">
        <v>55614606.269999996</v>
      </c>
      <c r="L79" s="26">
        <v>2754402.12</v>
      </c>
      <c r="M79" s="26">
        <v>83140704.99000001</v>
      </c>
      <c r="N79" s="26">
        <v>2854675.61</v>
      </c>
      <c r="O79" s="20">
        <v>93347527.010000005</v>
      </c>
      <c r="P79" s="20">
        <v>2777957.04</v>
      </c>
      <c r="Q79" s="20">
        <v>147875385.94999999</v>
      </c>
      <c r="R79" s="20">
        <v>5626766.5700000003</v>
      </c>
      <c r="S79" s="48">
        <v>167650876.22</v>
      </c>
      <c r="T79" s="48">
        <v>7420047.6999999993</v>
      </c>
      <c r="U79" s="48">
        <v>310707614.33999997</v>
      </c>
      <c r="V79" s="48">
        <v>12571839.550000001</v>
      </c>
      <c r="W79" s="48">
        <v>523696674.51999998</v>
      </c>
      <c r="X79" s="48">
        <v>11375772.48</v>
      </c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55"/>
    </row>
    <row r="80" spans="2:41" s="13" customFormat="1" ht="12" customHeight="1" outlineLevel="1" x14ac:dyDescent="0.2">
      <c r="B80" s="21"/>
      <c r="C80" s="22"/>
      <c r="D80" s="25" t="s">
        <v>67</v>
      </c>
      <c r="E80" s="26">
        <v>0</v>
      </c>
      <c r="F80" s="26">
        <v>99579.87</v>
      </c>
      <c r="G80" s="26">
        <v>0</v>
      </c>
      <c r="H80" s="26">
        <v>49976.09</v>
      </c>
      <c r="I80" s="26">
        <v>0</v>
      </c>
      <c r="J80" s="26">
        <v>111822.35</v>
      </c>
      <c r="K80" s="26">
        <v>485061.61</v>
      </c>
      <c r="L80" s="26">
        <v>191794.71</v>
      </c>
      <c r="M80" s="26">
        <v>487310.22</v>
      </c>
      <c r="N80" s="26">
        <v>168043.84</v>
      </c>
      <c r="O80" s="20">
        <v>538420.52</v>
      </c>
      <c r="P80" s="20">
        <v>164359.35999999999</v>
      </c>
      <c r="Q80" s="20">
        <v>859637.48</v>
      </c>
      <c r="R80" s="20">
        <v>229036.91</v>
      </c>
      <c r="S80" s="48">
        <v>999415.92999999993</v>
      </c>
      <c r="T80" s="48">
        <v>226194.78</v>
      </c>
      <c r="U80" s="48">
        <v>1398392.25</v>
      </c>
      <c r="V80" s="48">
        <v>258959.02</v>
      </c>
      <c r="W80" s="48">
        <v>2406924.17</v>
      </c>
      <c r="X80" s="48">
        <v>354547.39</v>
      </c>
      <c r="Y80" s="48">
        <v>3973202.51</v>
      </c>
      <c r="Z80" s="48">
        <v>427467.57</v>
      </c>
      <c r="AA80" s="48">
        <v>2605348.8037999999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2605348.7999999998</v>
      </c>
      <c r="AH80" s="48">
        <v>203737.9602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203737.96</v>
      </c>
      <c r="AO80" s="55"/>
    </row>
    <row r="81" spans="2:41" s="13" customFormat="1" ht="12" customHeight="1" outlineLevel="1" x14ac:dyDescent="0.2">
      <c r="B81" s="27"/>
      <c r="C81" s="15"/>
      <c r="D81" s="25" t="s">
        <v>52</v>
      </c>
      <c r="E81" s="26">
        <v>714838.47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0"/>
      <c r="P81" s="20"/>
      <c r="Q81" s="20"/>
      <c r="R81" s="20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55"/>
    </row>
    <row r="82" spans="2:41" s="13" customFormat="1" ht="12" customHeight="1" outlineLevel="1" x14ac:dyDescent="0.2">
      <c r="B82" s="27"/>
      <c r="C82" s="15"/>
      <c r="D82" s="25" t="s">
        <v>68</v>
      </c>
      <c r="E82" s="26">
        <v>0</v>
      </c>
      <c r="F82" s="26">
        <v>0</v>
      </c>
      <c r="G82" s="26">
        <v>0</v>
      </c>
      <c r="H82" s="26">
        <v>59233.79</v>
      </c>
      <c r="I82" s="26">
        <v>0</v>
      </c>
      <c r="J82" s="26">
        <v>1156196.43</v>
      </c>
      <c r="K82" s="26">
        <v>0</v>
      </c>
      <c r="L82" s="26">
        <v>1331720.82</v>
      </c>
      <c r="M82" s="26">
        <v>6528269.5</v>
      </c>
      <c r="N82" s="26">
        <v>4194468.08</v>
      </c>
      <c r="O82" s="20">
        <v>10560719.23</v>
      </c>
      <c r="P82" s="20">
        <v>7994246.8100000005</v>
      </c>
      <c r="Q82" s="20">
        <v>21149392.640000001</v>
      </c>
      <c r="R82" s="20">
        <v>10233303.699999999</v>
      </c>
      <c r="S82" s="48">
        <v>26770876.66</v>
      </c>
      <c r="T82" s="48">
        <v>13998818.99</v>
      </c>
      <c r="U82" s="48">
        <v>48940799.459999993</v>
      </c>
      <c r="V82" s="48">
        <v>28567423.270000003</v>
      </c>
      <c r="W82" s="48">
        <v>81809471.890000001</v>
      </c>
      <c r="X82" s="48">
        <v>51362960.439999998</v>
      </c>
      <c r="Y82" s="48">
        <v>117957874.03</v>
      </c>
      <c r="Z82" s="48">
        <v>54291712.510000005</v>
      </c>
      <c r="AA82" s="48">
        <v>0</v>
      </c>
      <c r="AB82" s="48">
        <v>0</v>
      </c>
      <c r="AC82" s="48">
        <v>76837347.729200006</v>
      </c>
      <c r="AD82" s="48">
        <v>0</v>
      </c>
      <c r="AE82" s="48">
        <v>0</v>
      </c>
      <c r="AF82" s="48">
        <v>0</v>
      </c>
      <c r="AG82" s="48">
        <v>76837347.730000004</v>
      </c>
      <c r="AH82" s="48">
        <v>0</v>
      </c>
      <c r="AI82" s="48">
        <v>0</v>
      </c>
      <c r="AJ82" s="48">
        <v>25190292.782399997</v>
      </c>
      <c r="AK82" s="48">
        <v>0</v>
      </c>
      <c r="AL82" s="48">
        <v>0</v>
      </c>
      <c r="AM82" s="48">
        <v>0</v>
      </c>
      <c r="AN82" s="48">
        <v>25190292.780000001</v>
      </c>
      <c r="AO82" s="55"/>
    </row>
    <row r="83" spans="2:41" s="13" customFormat="1" ht="12" customHeight="1" outlineLevel="1" x14ac:dyDescent="0.2">
      <c r="B83" s="27"/>
      <c r="C83" s="15"/>
      <c r="D83" s="25" t="s">
        <v>78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0"/>
      <c r="P83" s="20">
        <v>831545.11</v>
      </c>
      <c r="Q83" s="20">
        <v>8927281.620000001</v>
      </c>
      <c r="R83" s="20">
        <v>3305737.38</v>
      </c>
      <c r="S83" s="48">
        <v>9680257.9900000002</v>
      </c>
      <c r="T83" s="48">
        <v>5046780.92</v>
      </c>
      <c r="U83" s="48">
        <v>20101204.5</v>
      </c>
      <c r="V83" s="48">
        <v>12617582.390000001</v>
      </c>
      <c r="W83" s="48">
        <v>33238569.109999999</v>
      </c>
      <c r="X83" s="48">
        <v>23635888.619999997</v>
      </c>
      <c r="Y83" s="48">
        <v>47853118.716000006</v>
      </c>
      <c r="Z83" s="48">
        <v>19588225.899999999</v>
      </c>
      <c r="AA83" s="48">
        <v>0</v>
      </c>
      <c r="AB83" s="48">
        <v>0</v>
      </c>
      <c r="AC83" s="48">
        <v>0</v>
      </c>
      <c r="AD83" s="48">
        <v>0</v>
      </c>
      <c r="AE83" s="48">
        <v>29940764.219999999</v>
      </c>
      <c r="AF83" s="48">
        <v>0</v>
      </c>
      <c r="AG83" s="48">
        <v>29940764.219999999</v>
      </c>
      <c r="AH83" s="48">
        <v>0</v>
      </c>
      <c r="AI83" s="48">
        <v>0</v>
      </c>
      <c r="AJ83" s="48">
        <v>0</v>
      </c>
      <c r="AK83" s="48">
        <v>0</v>
      </c>
      <c r="AL83" s="48">
        <v>6328862.4900000002</v>
      </c>
      <c r="AM83" s="48">
        <v>0</v>
      </c>
      <c r="AN83" s="48">
        <v>6328862.4900000002</v>
      </c>
      <c r="AO83" s="55"/>
    </row>
    <row r="84" spans="2:41" s="13" customFormat="1" ht="12" customHeight="1" outlineLevel="1" x14ac:dyDescent="0.2">
      <c r="B84" s="27"/>
      <c r="C84" s="15"/>
      <c r="D84" s="25" t="s">
        <v>104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/>
      <c r="Q84" s="20"/>
      <c r="R84" s="20"/>
      <c r="S84" s="48"/>
      <c r="T84" s="48"/>
      <c r="U84" s="48"/>
      <c r="V84" s="48"/>
      <c r="W84" s="48"/>
      <c r="X84" s="48"/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768077.55469999998</v>
      </c>
      <c r="AN84" s="48">
        <v>768077.54999999993</v>
      </c>
      <c r="AO84" s="55"/>
    </row>
    <row r="85" spans="2:41" s="13" customFormat="1" ht="12" customHeight="1" outlineLevel="1" x14ac:dyDescent="0.2">
      <c r="B85" s="27"/>
      <c r="C85" s="15"/>
      <c r="D85" s="25" t="s">
        <v>57</v>
      </c>
      <c r="E85" s="26">
        <v>0</v>
      </c>
      <c r="F85" s="26">
        <v>0</v>
      </c>
      <c r="G85" s="26">
        <v>0</v>
      </c>
      <c r="H85" s="26">
        <v>0</v>
      </c>
      <c r="I85" s="26">
        <v>445070.52</v>
      </c>
      <c r="J85" s="26">
        <v>9866.59</v>
      </c>
      <c r="K85" s="26">
        <v>236887.52</v>
      </c>
      <c r="L85" s="26">
        <v>12641.17</v>
      </c>
      <c r="M85" s="26">
        <v>472547.85</v>
      </c>
      <c r="N85" s="26">
        <v>33332.410000000003</v>
      </c>
      <c r="O85" s="20">
        <v>522919.65</v>
      </c>
      <c r="P85" s="20">
        <v>51360.51</v>
      </c>
      <c r="Q85" s="20">
        <v>838121.63</v>
      </c>
      <c r="R85" s="20">
        <v>84787.33</v>
      </c>
      <c r="S85" s="48">
        <v>938212.83000000007</v>
      </c>
      <c r="T85" s="48">
        <v>99061.51999999999</v>
      </c>
      <c r="U85" s="48">
        <v>1616529.75</v>
      </c>
      <c r="V85" s="48">
        <v>232698.27</v>
      </c>
      <c r="W85" s="48">
        <v>3013256.95</v>
      </c>
      <c r="X85" s="48">
        <v>347673.2</v>
      </c>
      <c r="Y85" s="48">
        <v>4121084.55</v>
      </c>
      <c r="Z85" s="48">
        <v>287167.74</v>
      </c>
      <c r="AA85" s="48">
        <v>0</v>
      </c>
      <c r="AB85" s="48">
        <v>0</v>
      </c>
      <c r="AC85" s="48">
        <v>0</v>
      </c>
      <c r="AD85" s="48">
        <v>2652132.62</v>
      </c>
      <c r="AE85" s="48">
        <v>0</v>
      </c>
      <c r="AF85" s="48">
        <v>0</v>
      </c>
      <c r="AG85" s="48">
        <v>2652132.62</v>
      </c>
      <c r="AH85" s="48">
        <v>0</v>
      </c>
      <c r="AI85" s="48">
        <v>0</v>
      </c>
      <c r="AJ85" s="48">
        <v>0</v>
      </c>
      <c r="AK85" s="48">
        <v>113542.06177798488</v>
      </c>
      <c r="AL85" s="48">
        <v>0</v>
      </c>
      <c r="AM85" s="48">
        <v>0</v>
      </c>
      <c r="AN85" s="48">
        <v>113542.06</v>
      </c>
      <c r="AO85" s="55"/>
    </row>
    <row r="86" spans="2:41" s="13" customFormat="1" ht="12" customHeight="1" outlineLevel="1" x14ac:dyDescent="0.2">
      <c r="B86" s="27"/>
      <c r="C86" s="15"/>
      <c r="D86" s="25" t="s">
        <v>114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/>
      <c r="AI86" s="48"/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55"/>
    </row>
    <row r="87" spans="2:41" s="13" customFormat="1" ht="12" customHeight="1" outlineLevel="1" x14ac:dyDescent="0.2">
      <c r="B87" s="27"/>
      <c r="C87" s="15"/>
      <c r="D87" s="25" t="s">
        <v>80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>
        <v>0</v>
      </c>
      <c r="T87" s="48">
        <v>9529137.4800000004</v>
      </c>
      <c r="U87" s="48">
        <v>0</v>
      </c>
      <c r="V87" s="48">
        <v>33820041.299999997</v>
      </c>
      <c r="W87" s="48">
        <v>0</v>
      </c>
      <c r="X87" s="48">
        <v>88454962.939999998</v>
      </c>
      <c r="Y87" s="48">
        <v>359278888.60000002</v>
      </c>
      <c r="Z87" s="48">
        <v>120267610.94</v>
      </c>
      <c r="AA87" s="48">
        <v>235662777.59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235662777.59</v>
      </c>
      <c r="AH87" s="48">
        <v>40105531.490000002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40105531.490000002</v>
      </c>
      <c r="AO87" s="55"/>
    </row>
    <row r="88" spans="2:41" s="13" customFormat="1" ht="12" customHeight="1" outlineLevel="1" x14ac:dyDescent="0.2">
      <c r="B88" s="27"/>
      <c r="C88" s="15"/>
      <c r="D88" s="25" t="s">
        <v>84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66600851.720000006</v>
      </c>
      <c r="U88" s="48">
        <v>0</v>
      </c>
      <c r="V88" s="48">
        <v>283895051.10000002</v>
      </c>
      <c r="W88" s="48">
        <v>870353100</v>
      </c>
      <c r="X88" s="48">
        <v>540797604.25</v>
      </c>
      <c r="Y88" s="48">
        <v>2149106580</v>
      </c>
      <c r="Z88" s="48">
        <v>515646194.81999993</v>
      </c>
      <c r="AA88" s="48">
        <v>0</v>
      </c>
      <c r="AB88" s="48">
        <v>0</v>
      </c>
      <c r="AC88" s="48">
        <v>0</v>
      </c>
      <c r="AD88" s="48">
        <v>0</v>
      </c>
      <c r="AE88" s="48">
        <v>2057092200</v>
      </c>
      <c r="AF88" s="48">
        <v>0</v>
      </c>
      <c r="AG88" s="48">
        <v>2057092200</v>
      </c>
      <c r="AH88" s="48">
        <v>0</v>
      </c>
      <c r="AI88" s="48">
        <v>1386325.07</v>
      </c>
      <c r="AJ88" s="48">
        <v>0</v>
      </c>
      <c r="AK88" s="48">
        <v>0</v>
      </c>
      <c r="AL88" s="48">
        <v>219431249.64291126</v>
      </c>
      <c r="AM88" s="48">
        <v>14541.8</v>
      </c>
      <c r="AN88" s="48">
        <v>220832116.50999999</v>
      </c>
      <c r="AO88" s="55"/>
    </row>
    <row r="89" spans="2:41" s="13" customFormat="1" ht="12" customHeight="1" outlineLevel="1" x14ac:dyDescent="0.2">
      <c r="B89" s="27"/>
      <c r="C89" s="15"/>
      <c r="D89" s="25" t="s">
        <v>86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>
        <v>0</v>
      </c>
      <c r="V89" s="48">
        <v>233778154.39000002</v>
      </c>
      <c r="W89" s="48">
        <v>0</v>
      </c>
      <c r="X89" s="48">
        <v>536184112.50999999</v>
      </c>
      <c r="Y89" s="48">
        <v>2456437665</v>
      </c>
      <c r="Z89" s="48">
        <v>561465947.76999998</v>
      </c>
      <c r="AA89" s="48">
        <v>0</v>
      </c>
      <c r="AB89" s="48">
        <v>0</v>
      </c>
      <c r="AC89" s="48">
        <v>0</v>
      </c>
      <c r="AD89" s="48">
        <v>0</v>
      </c>
      <c r="AE89" s="48">
        <v>2351264850</v>
      </c>
      <c r="AF89" s="48">
        <v>0</v>
      </c>
      <c r="AG89" s="48">
        <v>2351264850</v>
      </c>
      <c r="AH89" s="48">
        <v>0</v>
      </c>
      <c r="AI89" s="48">
        <v>1207904.53</v>
      </c>
      <c r="AJ89" s="48">
        <v>0</v>
      </c>
      <c r="AK89" s="48">
        <v>0</v>
      </c>
      <c r="AL89" s="48">
        <v>237624234.50708875</v>
      </c>
      <c r="AM89" s="48">
        <v>707349.34</v>
      </c>
      <c r="AN89" s="48">
        <v>239539488.38</v>
      </c>
      <c r="AO89" s="55"/>
    </row>
    <row r="90" spans="2:41" s="13" customFormat="1" ht="12" customHeight="1" outlineLevel="1" x14ac:dyDescent="0.2">
      <c r="B90" s="27"/>
      <c r="C90" s="15"/>
      <c r="D90" s="25" t="s">
        <v>95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/>
      <c r="V90" s="48"/>
      <c r="W90" s="48">
        <v>0</v>
      </c>
      <c r="X90" s="48">
        <v>0</v>
      </c>
      <c r="Y90" s="48">
        <v>0</v>
      </c>
      <c r="Z90" s="48">
        <v>26008649.240000002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26326784.539999999</v>
      </c>
      <c r="AN90" s="48">
        <v>26326784.539999999</v>
      </c>
      <c r="AO90" s="55"/>
    </row>
    <row r="91" spans="2:41" s="24" customFormat="1" ht="12" customHeight="1" outlineLevel="1" x14ac:dyDescent="0.2">
      <c r="B91" s="27"/>
      <c r="C91" s="15"/>
      <c r="D91" s="25"/>
      <c r="E91" s="26"/>
      <c r="F91" s="26"/>
      <c r="G91" s="26"/>
      <c r="H91" s="26"/>
      <c r="I91" s="26"/>
      <c r="J91" s="26"/>
      <c r="K91" s="36"/>
      <c r="L91" s="36"/>
      <c r="M91" s="36"/>
      <c r="N91" s="36"/>
      <c r="O91" s="18"/>
      <c r="P91" s="18"/>
      <c r="Q91" s="18"/>
      <c r="R91" s="1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55"/>
    </row>
    <row r="92" spans="2:41" s="24" customFormat="1" ht="12" customHeight="1" outlineLevel="2" x14ac:dyDescent="0.2">
      <c r="B92" s="21"/>
      <c r="C92" s="22" t="s">
        <v>97</v>
      </c>
      <c r="D92" s="23"/>
      <c r="E92" s="17">
        <f t="shared" ref="E92:F92" si="13">SUM(E93:E98)</f>
        <v>43115014.361000001</v>
      </c>
      <c r="F92" s="17">
        <f t="shared" si="13"/>
        <v>3855487.7249799999</v>
      </c>
      <c r="G92" s="17">
        <f t="shared" ref="G92:L92" si="14">SUM(G93:G98)</f>
        <v>46163003.741999999</v>
      </c>
      <c r="H92" s="17">
        <f t="shared" si="14"/>
        <v>3089204.4892120617</v>
      </c>
      <c r="I92" s="17">
        <f t="shared" si="14"/>
        <v>42743278.640000001</v>
      </c>
      <c r="J92" s="17">
        <f t="shared" si="14"/>
        <v>1895381.22</v>
      </c>
      <c r="K92" s="17">
        <f t="shared" si="14"/>
        <v>14041460.060000001</v>
      </c>
      <c r="L92" s="17">
        <f t="shared" si="14"/>
        <v>332571</v>
      </c>
      <c r="M92" s="17">
        <f t="shared" ref="M92:P92" si="15">SUM(M93:M98)</f>
        <v>0</v>
      </c>
      <c r="N92" s="17">
        <f t="shared" si="15"/>
        <v>0</v>
      </c>
      <c r="O92" s="18">
        <f t="shared" si="15"/>
        <v>0</v>
      </c>
      <c r="P92" s="18">
        <f t="shared" si="15"/>
        <v>0</v>
      </c>
      <c r="Q92" s="18">
        <f>SUM(Q93:Q98)</f>
        <v>0</v>
      </c>
      <c r="R92" s="18">
        <f>SUM(R93:R98)</f>
        <v>0</v>
      </c>
      <c r="S92" s="47"/>
      <c r="T92" s="47"/>
      <c r="U92" s="47">
        <v>0</v>
      </c>
      <c r="V92" s="47">
        <v>32318933.670000002</v>
      </c>
      <c r="W92" s="47">
        <v>0</v>
      </c>
      <c r="X92" s="47">
        <v>146611371.89999998</v>
      </c>
      <c r="Y92" s="47">
        <v>498630035.83000004</v>
      </c>
      <c r="Z92" s="47">
        <v>204806394.80344146</v>
      </c>
      <c r="AA92" s="47">
        <v>84640669.420000002</v>
      </c>
      <c r="AB92" s="47">
        <v>0</v>
      </c>
      <c r="AC92" s="47">
        <v>0</v>
      </c>
      <c r="AD92" s="47">
        <v>369175035.10476851</v>
      </c>
      <c r="AE92" s="47">
        <v>0</v>
      </c>
      <c r="AF92" s="47">
        <v>0</v>
      </c>
      <c r="AG92" s="47">
        <v>453815704.52000004</v>
      </c>
      <c r="AH92" s="47">
        <v>15569660.629999999</v>
      </c>
      <c r="AI92" s="47">
        <v>0</v>
      </c>
      <c r="AJ92" s="47">
        <v>0</v>
      </c>
      <c r="AK92" s="47">
        <v>92094253.022507057</v>
      </c>
      <c r="AL92" s="47">
        <v>0</v>
      </c>
      <c r="AM92" s="47">
        <v>0</v>
      </c>
      <c r="AN92" s="47">
        <v>107663913.65000001</v>
      </c>
      <c r="AO92" s="55"/>
    </row>
    <row r="93" spans="2:41" s="24" customFormat="1" ht="12" customHeight="1" outlineLevel="2" x14ac:dyDescent="0.2">
      <c r="B93" s="21"/>
      <c r="C93" s="22"/>
      <c r="D93" s="25" t="s">
        <v>8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0">
        <v>0</v>
      </c>
      <c r="P93" s="20">
        <v>0</v>
      </c>
      <c r="Q93" s="20">
        <v>0</v>
      </c>
      <c r="R93" s="20">
        <v>0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55"/>
    </row>
    <row r="94" spans="2:41" s="24" customFormat="1" ht="12" customHeight="1" outlineLevel="2" x14ac:dyDescent="0.2">
      <c r="B94" s="21"/>
      <c r="C94" s="22"/>
      <c r="D94" s="25" t="s">
        <v>9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0">
        <v>0</v>
      </c>
      <c r="P94" s="20">
        <v>0</v>
      </c>
      <c r="Q94" s="20">
        <v>0</v>
      </c>
      <c r="R94" s="20"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55"/>
    </row>
    <row r="95" spans="2:41" s="24" customFormat="1" ht="12" customHeight="1" outlineLevel="2" x14ac:dyDescent="0.2">
      <c r="B95" s="21"/>
      <c r="C95" s="22"/>
      <c r="D95" s="25" t="s">
        <v>10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55"/>
    </row>
    <row r="96" spans="2:41" s="24" customFormat="1" ht="12" customHeight="1" outlineLevel="2" x14ac:dyDescent="0.2">
      <c r="B96" s="21"/>
      <c r="C96" s="22"/>
      <c r="D96" s="25" t="s">
        <v>11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/>
      <c r="N96" s="26"/>
      <c r="O96" s="20"/>
      <c r="P96" s="20"/>
      <c r="Q96" s="20"/>
      <c r="R96" s="20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55"/>
    </row>
    <row r="97" spans="2:41" s="24" customFormat="1" ht="12" customHeight="1" outlineLevel="2" x14ac:dyDescent="0.2">
      <c r="B97" s="21"/>
      <c r="C97" s="22"/>
      <c r="D97" s="25" t="s">
        <v>16</v>
      </c>
      <c r="E97" s="26">
        <v>22343965.73</v>
      </c>
      <c r="F97" s="26">
        <v>3443023.33</v>
      </c>
      <c r="G97" s="26">
        <v>24188393.07</v>
      </c>
      <c r="H97" s="26">
        <v>2581127.44</v>
      </c>
      <c r="I97" s="26">
        <v>24866249.719999999</v>
      </c>
      <c r="J97" s="26">
        <v>1472108.67</v>
      </c>
      <c r="K97" s="26">
        <v>14041460.060000001</v>
      </c>
      <c r="L97" s="26">
        <v>332571</v>
      </c>
      <c r="M97" s="26">
        <v>0</v>
      </c>
      <c r="N97" s="26"/>
      <c r="O97" s="20">
        <v>0</v>
      </c>
      <c r="P97" s="20"/>
      <c r="Q97" s="20">
        <v>0</v>
      </c>
      <c r="R97" s="20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55"/>
    </row>
    <row r="98" spans="2:41" s="24" customFormat="1" ht="12" customHeight="1" outlineLevel="2" x14ac:dyDescent="0.2">
      <c r="B98" s="21"/>
      <c r="C98" s="22"/>
      <c r="D98" s="25" t="s">
        <v>12</v>
      </c>
      <c r="E98" s="26">
        <v>20771048.630999997</v>
      </c>
      <c r="F98" s="26">
        <v>412464.39498000004</v>
      </c>
      <c r="G98" s="26">
        <v>21974610.671999998</v>
      </c>
      <c r="H98" s="26">
        <v>508077.04921206168</v>
      </c>
      <c r="I98" s="26">
        <v>17877028.920000002</v>
      </c>
      <c r="J98" s="26">
        <v>423272.55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55"/>
    </row>
    <row r="99" spans="2:41" s="24" customFormat="1" ht="12" customHeight="1" outlineLevel="2" x14ac:dyDescent="0.2">
      <c r="B99" s="21"/>
      <c r="C99" s="22"/>
      <c r="D99" s="51" t="s">
        <v>91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0"/>
      <c r="P99" s="20"/>
      <c r="Q99" s="20"/>
      <c r="R99" s="20"/>
      <c r="S99" s="48"/>
      <c r="T99" s="48"/>
      <c r="U99" s="48">
        <v>0</v>
      </c>
      <c r="V99" s="48">
        <v>32318933.670000002</v>
      </c>
      <c r="W99" s="48">
        <v>0</v>
      </c>
      <c r="X99" s="48">
        <v>7990197.1899999995</v>
      </c>
      <c r="Y99" s="48">
        <v>95637828.219999999</v>
      </c>
      <c r="Z99" s="48">
        <v>21148992.359999999</v>
      </c>
      <c r="AA99" s="48">
        <v>0</v>
      </c>
      <c r="AB99" s="48">
        <v>0</v>
      </c>
      <c r="AC99" s="48">
        <v>0</v>
      </c>
      <c r="AD99" s="48">
        <v>137426493.63476855</v>
      </c>
      <c r="AE99" s="48">
        <v>0</v>
      </c>
      <c r="AF99" s="48">
        <v>0</v>
      </c>
      <c r="AG99" s="48">
        <v>137426493.63</v>
      </c>
      <c r="AH99" s="48">
        <v>6052287.8499999996</v>
      </c>
      <c r="AI99" s="48">
        <v>0</v>
      </c>
      <c r="AJ99" s="48">
        <v>0</v>
      </c>
      <c r="AK99" s="48">
        <v>11239707.269202195</v>
      </c>
      <c r="AL99" s="48">
        <v>0</v>
      </c>
      <c r="AM99" s="48">
        <v>0</v>
      </c>
      <c r="AN99" s="48">
        <v>17291995.120000001</v>
      </c>
      <c r="AO99" s="55"/>
    </row>
    <row r="100" spans="2:41" s="24" customFormat="1" ht="12" customHeight="1" outlineLevel="2" x14ac:dyDescent="0.2">
      <c r="B100" s="21"/>
      <c r="C100" s="22"/>
      <c r="D100" s="51" t="s">
        <v>89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  <c r="Q100" s="20"/>
      <c r="R100" s="20"/>
      <c r="S100" s="48"/>
      <c r="T100" s="48"/>
      <c r="U100" s="48"/>
      <c r="V100" s="48"/>
      <c r="W100" s="48">
        <v>0</v>
      </c>
      <c r="X100" s="48">
        <v>117249759.11</v>
      </c>
      <c r="Y100" s="48">
        <v>338832244.38</v>
      </c>
      <c r="Z100" s="48">
        <v>85454896.610662997</v>
      </c>
      <c r="AA100" s="48">
        <v>0</v>
      </c>
      <c r="AB100" s="48">
        <v>0</v>
      </c>
      <c r="AC100" s="48">
        <v>0</v>
      </c>
      <c r="AD100" s="48">
        <v>231748541.47</v>
      </c>
      <c r="AE100" s="48">
        <v>0</v>
      </c>
      <c r="AF100" s="48">
        <v>0</v>
      </c>
      <c r="AG100" s="48">
        <v>231748541.47</v>
      </c>
      <c r="AH100" s="48">
        <v>0</v>
      </c>
      <c r="AI100" s="48">
        <v>0</v>
      </c>
      <c r="AJ100" s="48">
        <v>0</v>
      </c>
      <c r="AK100" s="48">
        <v>46725419.513304859</v>
      </c>
      <c r="AL100" s="48">
        <v>0</v>
      </c>
      <c r="AM100" s="48">
        <v>0</v>
      </c>
      <c r="AN100" s="48">
        <v>46725419.510000005</v>
      </c>
      <c r="AO100" s="55"/>
    </row>
    <row r="101" spans="2:41" s="24" customFormat="1" ht="12" customHeight="1" outlineLevel="2" x14ac:dyDescent="0.2">
      <c r="B101" s="21"/>
      <c r="C101" s="22"/>
      <c r="D101" s="51" t="s">
        <v>90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>
        <v>0</v>
      </c>
      <c r="X101" s="48">
        <v>21170030.120000001</v>
      </c>
      <c r="Y101" s="48">
        <v>64159963.229999997</v>
      </c>
      <c r="Z101" s="48">
        <v>23140371.997716472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124240.9</v>
      </c>
      <c r="AL101" s="48">
        <v>0</v>
      </c>
      <c r="AM101" s="48">
        <v>0</v>
      </c>
      <c r="AN101" s="48">
        <v>124240.9</v>
      </c>
      <c r="AO101" s="55"/>
    </row>
    <row r="102" spans="2:41" s="24" customFormat="1" ht="12" customHeight="1" outlineLevel="2" x14ac:dyDescent="0.2">
      <c r="B102" s="21"/>
      <c r="C102" s="22"/>
      <c r="D102" s="51" t="s">
        <v>99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/>
      <c r="X102" s="48"/>
      <c r="Y102" s="48">
        <v>0</v>
      </c>
      <c r="Z102" s="48">
        <v>66671103.711752005</v>
      </c>
      <c r="AA102" s="48">
        <v>84640669.420000002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84640669.420000002</v>
      </c>
      <c r="AH102" s="48">
        <v>9517372.7799999993</v>
      </c>
      <c r="AI102" s="48">
        <v>0</v>
      </c>
      <c r="AJ102" s="48">
        <v>0</v>
      </c>
      <c r="AK102" s="48">
        <v>34004885.340000004</v>
      </c>
      <c r="AL102" s="48">
        <v>0</v>
      </c>
      <c r="AM102" s="48">
        <v>0</v>
      </c>
      <c r="AN102" s="48">
        <v>43522258.120000005</v>
      </c>
      <c r="AO102" s="55"/>
    </row>
    <row r="103" spans="2:41" s="24" customFormat="1" ht="12" customHeight="1" outlineLevel="2" x14ac:dyDescent="0.2">
      <c r="B103" s="21"/>
      <c r="C103" s="22"/>
      <c r="D103" s="51" t="s">
        <v>96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201385.48</v>
      </c>
      <c r="Y103" s="48">
        <v>0</v>
      </c>
      <c r="Z103" s="48">
        <v>8391030.1233099997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55"/>
    </row>
    <row r="104" spans="2:41" s="24" customFormat="1" ht="12" customHeight="1" outlineLevel="1" x14ac:dyDescent="0.2">
      <c r="B104" s="27"/>
      <c r="C104" s="15"/>
      <c r="D104" s="16"/>
      <c r="E104" s="20"/>
      <c r="F104" s="20"/>
      <c r="G104" s="20"/>
      <c r="H104" s="20"/>
      <c r="I104" s="20"/>
      <c r="J104" s="20"/>
      <c r="K104" s="36"/>
      <c r="L104" s="36"/>
      <c r="M104" s="36"/>
      <c r="N104" s="36"/>
      <c r="O104" s="18"/>
      <c r="P104" s="18"/>
      <c r="Q104" s="18"/>
      <c r="R104" s="1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55"/>
    </row>
    <row r="105" spans="2:41" s="24" customFormat="1" ht="12" customHeight="1" outlineLevel="2" x14ac:dyDescent="0.2">
      <c r="B105" s="21"/>
      <c r="C105" s="22" t="s">
        <v>53</v>
      </c>
      <c r="D105" s="23"/>
      <c r="E105" s="17">
        <f>+SUM(E106:E107)</f>
        <v>108409142.765</v>
      </c>
      <c r="F105" s="17">
        <f>+SUM(F106:F107)</f>
        <v>66822581.443570018</v>
      </c>
      <c r="G105" s="17">
        <f>+SUM(G106:G108)</f>
        <v>72374366.189444855</v>
      </c>
      <c r="H105" s="17">
        <f>+SUM(H106:H108)</f>
        <v>360521363.10075212</v>
      </c>
      <c r="I105" s="17">
        <f t="shared" ref="I105:N105" si="16">+SUM(I106:I114)</f>
        <v>79926145.944973871</v>
      </c>
      <c r="J105" s="17">
        <f t="shared" si="16"/>
        <v>386128937.3688972</v>
      </c>
      <c r="K105" s="17">
        <f t="shared" si="16"/>
        <v>1230219251.7</v>
      </c>
      <c r="L105" s="17">
        <f t="shared" si="16"/>
        <v>547160365.21889055</v>
      </c>
      <c r="M105" s="17">
        <f t="shared" si="16"/>
        <v>143840497.27090001</v>
      </c>
      <c r="N105" s="17">
        <f t="shared" si="16"/>
        <v>658938246.4134295</v>
      </c>
      <c r="O105" s="18">
        <f t="shared" ref="O105:R105" si="17">+SUM(O106:O114)</f>
        <v>164948923.99000001</v>
      </c>
      <c r="P105" s="18">
        <f t="shared" si="17"/>
        <v>719143991.33999991</v>
      </c>
      <c r="Q105" s="18">
        <f t="shared" si="17"/>
        <v>260875533.49000001</v>
      </c>
      <c r="R105" s="18">
        <f t="shared" si="17"/>
        <v>1587426430.5689406</v>
      </c>
      <c r="S105" s="47">
        <v>7280443435.8018932</v>
      </c>
      <c r="T105" s="47">
        <v>2311634153.3904881</v>
      </c>
      <c r="U105" s="47">
        <v>0</v>
      </c>
      <c r="V105" s="47">
        <v>4106536680.8781033</v>
      </c>
      <c r="W105" s="47">
        <v>1717338281.25</v>
      </c>
      <c r="X105" s="47">
        <v>6718069339.0731039</v>
      </c>
      <c r="Y105" s="47">
        <v>2594137500</v>
      </c>
      <c r="Z105" s="47">
        <v>7728328379.8593102</v>
      </c>
      <c r="AA105" s="47">
        <v>815953125</v>
      </c>
      <c r="AB105" s="47">
        <v>0</v>
      </c>
      <c r="AC105" s="47">
        <v>0</v>
      </c>
      <c r="AD105" s="47">
        <v>874593750</v>
      </c>
      <c r="AE105" s="47">
        <v>0</v>
      </c>
      <c r="AF105" s="47">
        <v>0</v>
      </c>
      <c r="AG105" s="47">
        <v>1690546875</v>
      </c>
      <c r="AH105" s="47">
        <v>3508104157.6960001</v>
      </c>
      <c r="AI105" s="47">
        <v>504090.38</v>
      </c>
      <c r="AJ105" s="47">
        <v>549999.56000000006</v>
      </c>
      <c r="AK105" s="47">
        <v>358854571.04000002</v>
      </c>
      <c r="AL105" s="47">
        <v>510024564.64999998</v>
      </c>
      <c r="AM105" s="47">
        <v>767938909.02999997</v>
      </c>
      <c r="AN105" s="47">
        <v>5145976292.3624535</v>
      </c>
      <c r="AO105" s="55"/>
    </row>
    <row r="106" spans="2:41" s="24" customFormat="1" ht="12" customHeight="1" outlineLevel="2" x14ac:dyDescent="0.2">
      <c r="B106" s="21"/>
      <c r="C106" s="22"/>
      <c r="D106" s="25" t="s">
        <v>69</v>
      </c>
      <c r="E106" s="26">
        <v>108409142.765</v>
      </c>
      <c r="F106" s="26">
        <v>66822581.443570018</v>
      </c>
      <c r="G106" s="26">
        <v>72374366.189444855</v>
      </c>
      <c r="H106" s="26">
        <v>58659866.525877066</v>
      </c>
      <c r="I106" s="26">
        <v>79926145.944973871</v>
      </c>
      <c r="J106" s="26">
        <v>54807426.297181748</v>
      </c>
      <c r="K106" s="26">
        <v>96771751.700000003</v>
      </c>
      <c r="L106" s="26">
        <v>54909259.152569994</v>
      </c>
      <c r="M106" s="26">
        <v>143840497.27090001</v>
      </c>
      <c r="N106" s="26">
        <v>63668744.650687985</v>
      </c>
      <c r="O106" s="20">
        <v>164948923.99000001</v>
      </c>
      <c r="P106" s="20">
        <v>56821456.849999994</v>
      </c>
      <c r="Q106" s="20">
        <v>260875533.49000001</v>
      </c>
      <c r="R106" s="20">
        <v>55295841.631055839</v>
      </c>
      <c r="S106" s="48">
        <v>266402875.80189374</v>
      </c>
      <c r="T106" s="48">
        <v>29658415.22548794</v>
      </c>
      <c r="U106" s="48"/>
      <c r="V106" s="48"/>
      <c r="W106" s="48"/>
      <c r="X106" s="48">
        <v>381129.63999999996</v>
      </c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55"/>
    </row>
    <row r="107" spans="2:41" s="24" customFormat="1" ht="12" customHeight="1" outlineLevel="2" x14ac:dyDescent="0.2">
      <c r="B107" s="21"/>
      <c r="C107" s="22"/>
      <c r="D107" s="25" t="s">
        <v>70</v>
      </c>
      <c r="E107" s="26">
        <v>0</v>
      </c>
      <c r="F107" s="26">
        <v>0</v>
      </c>
      <c r="G107" s="26">
        <v>0</v>
      </c>
      <c r="H107" s="26">
        <v>251366692.98487502</v>
      </c>
      <c r="I107" s="26">
        <v>0</v>
      </c>
      <c r="J107" s="26">
        <v>221756628.62818792</v>
      </c>
      <c r="K107" s="26">
        <v>0</v>
      </c>
      <c r="L107" s="26">
        <v>261414357.45374998</v>
      </c>
      <c r="M107" s="26">
        <v>0</v>
      </c>
      <c r="N107" s="26">
        <v>399495111.83536267</v>
      </c>
      <c r="O107" s="18"/>
      <c r="P107" s="20">
        <v>444535871.10999995</v>
      </c>
      <c r="Q107" s="20"/>
      <c r="R107" s="20">
        <v>942773681.42167783</v>
      </c>
      <c r="S107" s="48">
        <v>3542488560</v>
      </c>
      <c r="T107" s="48">
        <v>412540426.89999998</v>
      </c>
      <c r="U107" s="48"/>
      <c r="V107" s="48">
        <v>132193.51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55"/>
    </row>
    <row r="108" spans="2:41" s="24" customFormat="1" ht="12" customHeight="1" outlineLevel="2" x14ac:dyDescent="0.2">
      <c r="B108" s="21"/>
      <c r="C108" s="22"/>
      <c r="D108" s="25" t="s">
        <v>71</v>
      </c>
      <c r="E108" s="26"/>
      <c r="F108" s="26"/>
      <c r="G108" s="26">
        <v>0</v>
      </c>
      <c r="H108" s="26">
        <v>50494803.590000004</v>
      </c>
      <c r="I108" s="26">
        <v>0</v>
      </c>
      <c r="J108" s="26">
        <v>108626017.72352749</v>
      </c>
      <c r="K108" s="26">
        <v>0</v>
      </c>
      <c r="L108" s="26">
        <v>128046526.03</v>
      </c>
      <c r="M108" s="26">
        <v>0</v>
      </c>
      <c r="N108" s="26">
        <v>195774389.92737883</v>
      </c>
      <c r="O108" s="18"/>
      <c r="P108" s="20">
        <v>217786663.38</v>
      </c>
      <c r="Q108" s="20"/>
      <c r="R108" s="20">
        <v>176201395.68999997</v>
      </c>
      <c r="S108" s="48">
        <v>3471552000</v>
      </c>
      <c r="T108" s="48">
        <v>404279511.37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55"/>
    </row>
    <row r="109" spans="2:41" s="24" customFormat="1" ht="12" customHeight="1" outlineLevel="2" x14ac:dyDescent="0.2">
      <c r="B109" s="21"/>
      <c r="C109" s="22"/>
      <c r="D109" s="25" t="s">
        <v>107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8"/>
      <c r="P109" s="20"/>
      <c r="Q109" s="20"/>
      <c r="R109" s="20">
        <v>413155511.8262068</v>
      </c>
      <c r="S109" s="48">
        <v>0</v>
      </c>
      <c r="T109" s="48">
        <v>863676914.55500007</v>
      </c>
      <c r="U109" s="48">
        <v>0</v>
      </c>
      <c r="V109" s="48">
        <v>1605068915.5481033</v>
      </c>
      <c r="W109" s="48">
        <v>0</v>
      </c>
      <c r="X109" s="48">
        <v>2707521640.6331034</v>
      </c>
      <c r="Y109" s="48">
        <v>0</v>
      </c>
      <c r="Z109" s="48">
        <v>1787172180.1693101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1584912440.349946</v>
      </c>
      <c r="AI109" s="48">
        <v>0</v>
      </c>
      <c r="AJ109" s="48">
        <v>0</v>
      </c>
      <c r="AK109" s="48">
        <v>0</v>
      </c>
      <c r="AL109" s="48">
        <v>0</v>
      </c>
      <c r="AM109" s="48">
        <v>766996197.53999996</v>
      </c>
      <c r="AN109" s="48">
        <v>2351908637.8924532</v>
      </c>
      <c r="AO109" s="55"/>
    </row>
    <row r="110" spans="2:41" s="24" customFormat="1" ht="12" customHeight="1" outlineLevel="2" x14ac:dyDescent="0.2">
      <c r="B110" s="21"/>
      <c r="C110" s="22"/>
      <c r="D110" s="25" t="s">
        <v>108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8"/>
      <c r="P110" s="20"/>
      <c r="Q110" s="20"/>
      <c r="R110" s="20"/>
      <c r="S110" s="48">
        <v>0</v>
      </c>
      <c r="T110" s="48">
        <v>329503687.19999999</v>
      </c>
      <c r="U110" s="48">
        <v>0</v>
      </c>
      <c r="V110" s="48">
        <v>966431681.97000003</v>
      </c>
      <c r="W110" s="48">
        <v>0</v>
      </c>
      <c r="X110" s="48">
        <v>1787855225.9200001</v>
      </c>
      <c r="Y110" s="48">
        <v>0</v>
      </c>
      <c r="Z110" s="48">
        <v>2590216157.9700003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774123363.91677535</v>
      </c>
      <c r="AI110" s="48">
        <v>0</v>
      </c>
      <c r="AJ110" s="48">
        <v>0</v>
      </c>
      <c r="AK110" s="48">
        <v>0</v>
      </c>
      <c r="AL110" s="48">
        <v>509424041.01999998</v>
      </c>
      <c r="AM110" s="48">
        <v>0</v>
      </c>
      <c r="AN110" s="48">
        <v>1283547404.9400001</v>
      </c>
      <c r="AO110" s="55"/>
    </row>
    <row r="111" spans="2:41" s="24" customFormat="1" ht="12" customHeight="1" outlineLevel="2" x14ac:dyDescent="0.2">
      <c r="B111" s="21"/>
      <c r="C111" s="22"/>
      <c r="D111" s="25" t="s">
        <v>109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/>
      <c r="S111" s="48">
        <v>0</v>
      </c>
      <c r="T111" s="48">
        <v>687690</v>
      </c>
      <c r="U111" s="48">
        <v>0</v>
      </c>
      <c r="V111" s="48">
        <v>800812891.72000003</v>
      </c>
      <c r="W111" s="48">
        <v>0</v>
      </c>
      <c r="X111" s="48">
        <v>1291375658.26</v>
      </c>
      <c r="Y111" s="48">
        <v>0</v>
      </c>
      <c r="Z111" s="48">
        <v>2126113088.8199999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799656787.88427877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799656787.88000011</v>
      </c>
      <c r="AO111" s="55"/>
    </row>
    <row r="112" spans="2:41" s="24" customFormat="1" ht="12" customHeight="1" outlineLevel="2" x14ac:dyDescent="0.2">
      <c r="B112" s="21"/>
      <c r="C112" s="22"/>
      <c r="D112" s="25" t="s">
        <v>82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271287508.13999999</v>
      </c>
      <c r="U112" s="48">
        <v>0</v>
      </c>
      <c r="V112" s="48">
        <v>734090998.13</v>
      </c>
      <c r="W112" s="48">
        <v>1717338281.25</v>
      </c>
      <c r="X112" s="48">
        <v>930935684.61999989</v>
      </c>
      <c r="Y112" s="48">
        <v>2594137500</v>
      </c>
      <c r="Z112" s="48">
        <v>1224826952.8999999</v>
      </c>
      <c r="AA112" s="48">
        <v>815953125</v>
      </c>
      <c r="AB112" s="48">
        <v>0</v>
      </c>
      <c r="AC112" s="48">
        <v>0</v>
      </c>
      <c r="AD112" s="48">
        <v>874593750</v>
      </c>
      <c r="AE112" s="48">
        <v>0</v>
      </c>
      <c r="AF112" s="48">
        <v>0</v>
      </c>
      <c r="AG112" s="48">
        <v>1690546875</v>
      </c>
      <c r="AH112" s="48">
        <v>349411565.54499996</v>
      </c>
      <c r="AI112" s="48">
        <v>504090.38</v>
      </c>
      <c r="AJ112" s="48">
        <v>549999.56000000006</v>
      </c>
      <c r="AK112" s="48">
        <v>358854571.04000002</v>
      </c>
      <c r="AL112" s="48">
        <v>600523.63</v>
      </c>
      <c r="AM112" s="48">
        <v>942711.49</v>
      </c>
      <c r="AN112" s="48">
        <v>710863461.64999998</v>
      </c>
      <c r="AO112" s="55"/>
    </row>
    <row r="113" spans="2:41" s="24" customFormat="1" ht="12" customHeight="1" outlineLevel="2" x14ac:dyDescent="0.2">
      <c r="B113" s="21"/>
      <c r="C113" s="22"/>
      <c r="D113" s="25" t="s">
        <v>72</v>
      </c>
      <c r="E113" s="26"/>
      <c r="F113" s="26"/>
      <c r="G113" s="26"/>
      <c r="H113" s="26"/>
      <c r="I113" s="26">
        <v>0</v>
      </c>
      <c r="J113" s="26">
        <v>938864.72</v>
      </c>
      <c r="K113" s="26">
        <v>570227500</v>
      </c>
      <c r="L113" s="26">
        <v>53317678.422570571</v>
      </c>
      <c r="M113" s="26">
        <v>0</v>
      </c>
      <c r="N113" s="26"/>
      <c r="O113" s="18"/>
      <c r="P113" s="18"/>
      <c r="Q113" s="18"/>
      <c r="R113" s="1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55"/>
    </row>
    <row r="114" spans="2:41" s="24" customFormat="1" ht="12" customHeight="1" outlineLevel="2" x14ac:dyDescent="0.2">
      <c r="B114" s="21"/>
      <c r="C114" s="22"/>
      <c r="D114" s="25" t="s">
        <v>73</v>
      </c>
      <c r="E114" s="26"/>
      <c r="F114" s="26"/>
      <c r="G114" s="26"/>
      <c r="H114" s="26"/>
      <c r="I114" s="26">
        <v>0</v>
      </c>
      <c r="J114" s="26">
        <v>0</v>
      </c>
      <c r="K114" s="26">
        <v>563220000</v>
      </c>
      <c r="L114" s="26">
        <v>49472544.159999996</v>
      </c>
      <c r="M114" s="26"/>
      <c r="N114" s="26"/>
      <c r="O114" s="18"/>
      <c r="P114" s="18"/>
      <c r="Q114" s="18"/>
      <c r="R114" s="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55"/>
    </row>
    <row r="115" spans="2:41" s="24" customFormat="1" ht="12" customHeight="1" outlineLevel="2" x14ac:dyDescent="0.2">
      <c r="B115" s="21"/>
      <c r="C115" s="22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55"/>
    </row>
    <row r="116" spans="2:41" s="24" customFormat="1" ht="12" customHeight="1" outlineLevel="2" x14ac:dyDescent="0.2">
      <c r="B116" s="21"/>
      <c r="C116" s="22" t="s">
        <v>55</v>
      </c>
      <c r="D116" s="25"/>
      <c r="E116" s="17">
        <f t="shared" ref="E116:G116" si="18">+SUM(E117:E119)</f>
        <v>0</v>
      </c>
      <c r="F116" s="17">
        <f t="shared" si="18"/>
        <v>0</v>
      </c>
      <c r="G116" s="17">
        <f t="shared" si="18"/>
        <v>10580659.405923652</v>
      </c>
      <c r="H116" s="17">
        <f t="shared" ref="H116:N116" si="19">+SUM(H117:H119)</f>
        <v>8480338.2692728303</v>
      </c>
      <c r="I116" s="17">
        <f t="shared" si="19"/>
        <v>12357437.652815418</v>
      </c>
      <c r="J116" s="17">
        <f t="shared" si="19"/>
        <v>7893471.4164993661</v>
      </c>
      <c r="K116" s="17">
        <f t="shared" si="19"/>
        <v>16437879.376418423</v>
      </c>
      <c r="L116" s="17">
        <f t="shared" si="19"/>
        <v>9042525.5600000005</v>
      </c>
      <c r="M116" s="17">
        <f>+SUM(M117:M119)</f>
        <v>26875715.34</v>
      </c>
      <c r="N116" s="17">
        <f t="shared" si="19"/>
        <v>10659686.408000002</v>
      </c>
      <c r="O116" s="18">
        <f t="shared" ref="O116:R116" si="20">+SUM(O117:O119)</f>
        <v>29873525.919999994</v>
      </c>
      <c r="P116" s="18">
        <f t="shared" si="20"/>
        <v>8273889.9040000001</v>
      </c>
      <c r="Q116" s="18">
        <f t="shared" si="20"/>
        <v>57801843.160000004</v>
      </c>
      <c r="R116" s="18">
        <f t="shared" si="20"/>
        <v>7954992.2139999811</v>
      </c>
      <c r="S116" s="47">
        <v>47592873.890000001</v>
      </c>
      <c r="T116" s="47">
        <v>5129340.021799989</v>
      </c>
      <c r="U116" s="47">
        <v>63005497.389999993</v>
      </c>
      <c r="V116" s="47">
        <v>14013330.630619997</v>
      </c>
      <c r="W116" s="47">
        <v>98985359.180000007</v>
      </c>
      <c r="X116" s="47">
        <v>20830412.57</v>
      </c>
      <c r="Y116" s="47">
        <v>65668590.790000007</v>
      </c>
      <c r="Z116" s="47">
        <v>13262310.120000001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55"/>
    </row>
    <row r="117" spans="2:41" s="24" customFormat="1" ht="12" customHeight="1" outlineLevel="2" x14ac:dyDescent="0.2">
      <c r="B117" s="21"/>
      <c r="C117" s="22"/>
      <c r="D117" s="25" t="s">
        <v>74</v>
      </c>
      <c r="E117" s="26">
        <v>0</v>
      </c>
      <c r="F117" s="26">
        <v>0</v>
      </c>
      <c r="G117" s="26">
        <v>9279470.8487098068</v>
      </c>
      <c r="H117" s="26">
        <v>7400207.85857426</v>
      </c>
      <c r="I117" s="26">
        <v>11269978.18</v>
      </c>
      <c r="J117" s="26">
        <v>7024772.4331999999</v>
      </c>
      <c r="K117" s="26">
        <v>14991420.116434671</v>
      </c>
      <c r="L117" s="26">
        <v>7184124.3799999999</v>
      </c>
      <c r="M117" s="26">
        <v>24510896.869999997</v>
      </c>
      <c r="N117" s="26">
        <v>7842764.2880000016</v>
      </c>
      <c r="O117" s="20">
        <v>27245060.789999995</v>
      </c>
      <c r="P117" s="20">
        <v>6257688.2439999999</v>
      </c>
      <c r="Q117" s="20">
        <v>52716300.790000007</v>
      </c>
      <c r="R117" s="20">
        <v>7027532.9179999866</v>
      </c>
      <c r="S117" s="48">
        <v>30063447</v>
      </c>
      <c r="T117" s="48">
        <v>1300612.1139999889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55"/>
    </row>
    <row r="118" spans="2:41" s="13" customFormat="1" ht="12.75" customHeight="1" x14ac:dyDescent="0.2">
      <c r="B118" s="21"/>
      <c r="C118" s="22"/>
      <c r="D118" s="25" t="s">
        <v>75</v>
      </c>
      <c r="E118" s="26">
        <v>0</v>
      </c>
      <c r="F118" s="26">
        <v>0</v>
      </c>
      <c r="G118" s="26">
        <v>932052.46756480832</v>
      </c>
      <c r="H118" s="26">
        <v>775555.56034760247</v>
      </c>
      <c r="I118" s="26">
        <v>779013.04281541868</v>
      </c>
      <c r="J118" s="26">
        <v>565596.69703892583</v>
      </c>
      <c r="K118" s="26">
        <v>1036246.1277222385</v>
      </c>
      <c r="L118" s="26">
        <v>1331576.52</v>
      </c>
      <c r="M118" s="26">
        <v>1694257.28</v>
      </c>
      <c r="N118" s="26">
        <v>1546261.2</v>
      </c>
      <c r="O118" s="20">
        <v>1883249.8</v>
      </c>
      <c r="P118" s="20">
        <v>1431396.3</v>
      </c>
      <c r="Q118" s="20">
        <v>3643913.36</v>
      </c>
      <c r="R118" s="20">
        <v>685595.59600000002</v>
      </c>
      <c r="S118" s="48">
        <v>2078083.17</v>
      </c>
      <c r="T118" s="48">
        <v>119026.90360000005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55"/>
    </row>
    <row r="119" spans="2:41" s="13" customFormat="1" ht="12.75" customHeight="1" x14ac:dyDescent="0.2">
      <c r="B119" s="27"/>
      <c r="C119" s="22"/>
      <c r="D119" s="25" t="s">
        <v>76</v>
      </c>
      <c r="E119" s="20">
        <v>0</v>
      </c>
      <c r="F119" s="20">
        <v>0</v>
      </c>
      <c r="G119" s="26">
        <v>369136.08964903618</v>
      </c>
      <c r="H119" s="26">
        <v>304574.85035096772</v>
      </c>
      <c r="I119" s="26">
        <v>308446.43</v>
      </c>
      <c r="J119" s="26">
        <v>303102.28626044031</v>
      </c>
      <c r="K119" s="26">
        <v>410213.13226151292</v>
      </c>
      <c r="L119" s="26">
        <v>526824.66</v>
      </c>
      <c r="M119" s="26">
        <v>670561.18999999994</v>
      </c>
      <c r="N119" s="26">
        <v>1270660.92</v>
      </c>
      <c r="O119" s="20">
        <v>745215.33</v>
      </c>
      <c r="P119" s="20">
        <v>584805.36</v>
      </c>
      <c r="Q119" s="20">
        <v>1441629.0100000002</v>
      </c>
      <c r="R119" s="20">
        <v>241863.69999999425</v>
      </c>
      <c r="S119" s="48">
        <v>822019.61</v>
      </c>
      <c r="T119" s="48">
        <v>22980.43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55"/>
    </row>
    <row r="120" spans="2:41" s="13" customFormat="1" ht="12.75" customHeight="1" x14ac:dyDescent="0.2">
      <c r="B120" s="27"/>
      <c r="C120" s="22"/>
      <c r="D120" s="25" t="s">
        <v>85</v>
      </c>
      <c r="E120" s="20"/>
      <c r="F120" s="20"/>
      <c r="G120" s="26"/>
      <c r="H120" s="26"/>
      <c r="I120" s="26"/>
      <c r="J120" s="26"/>
      <c r="K120" s="26"/>
      <c r="L120" s="26"/>
      <c r="M120" s="26"/>
      <c r="N120" s="26"/>
      <c r="O120" s="20"/>
      <c r="P120" s="20"/>
      <c r="Q120" s="20"/>
      <c r="R120" s="20"/>
      <c r="S120" s="48">
        <v>14629324.109999999</v>
      </c>
      <c r="T120" s="48">
        <v>3686720.5742000001</v>
      </c>
      <c r="U120" s="48">
        <v>63005497.389999993</v>
      </c>
      <c r="V120" s="48">
        <v>14013330.630619997</v>
      </c>
      <c r="W120" s="48">
        <v>98985359.180000007</v>
      </c>
      <c r="X120" s="48">
        <v>20830412.57</v>
      </c>
      <c r="Y120" s="48">
        <v>65668590.790000007</v>
      </c>
      <c r="Z120" s="48">
        <v>13262310.120000001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55"/>
    </row>
    <row r="121" spans="2:41" s="13" customFormat="1" ht="12" customHeight="1" x14ac:dyDescent="0.2">
      <c r="B121" s="27"/>
      <c r="C121" s="22"/>
      <c r="D121" s="25"/>
      <c r="E121" s="20"/>
      <c r="F121" s="20"/>
      <c r="G121" s="20"/>
      <c r="H121" s="20"/>
      <c r="I121" s="20"/>
      <c r="J121" s="20"/>
      <c r="K121" s="36"/>
      <c r="L121" s="36"/>
      <c r="M121" s="36"/>
      <c r="N121" s="36"/>
      <c r="O121" s="20"/>
      <c r="P121" s="20"/>
      <c r="Q121" s="20"/>
      <c r="R121" s="20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55"/>
    </row>
    <row r="122" spans="2:41" s="24" customFormat="1" ht="12" customHeight="1" x14ac:dyDescent="0.2">
      <c r="B122" s="28" t="s">
        <v>54</v>
      </c>
      <c r="C122" s="15"/>
      <c r="D122" s="16"/>
      <c r="E122" s="17">
        <f t="shared" ref="E122:AN122" si="21">+E59+E9</f>
        <v>995123556.32584357</v>
      </c>
      <c r="F122" s="18">
        <f t="shared" si="21"/>
        <v>280027065.95339358</v>
      </c>
      <c r="G122" s="17">
        <f t="shared" si="21"/>
        <v>414254401.49382007</v>
      </c>
      <c r="H122" s="18">
        <f t="shared" si="21"/>
        <v>470478501.35209787</v>
      </c>
      <c r="I122" s="17">
        <f t="shared" si="21"/>
        <v>494177864.54048312</v>
      </c>
      <c r="J122" s="18">
        <f t="shared" si="21"/>
        <v>498833626.47063828</v>
      </c>
      <c r="K122" s="18">
        <f t="shared" si="21"/>
        <v>1696965727.634438</v>
      </c>
      <c r="L122" s="18">
        <f t="shared" si="21"/>
        <v>663357306.43196809</v>
      </c>
      <c r="M122" s="18">
        <f t="shared" si="21"/>
        <v>1123470917.6203055</v>
      </c>
      <c r="N122" s="18">
        <f t="shared" si="21"/>
        <v>1133843605.6003501</v>
      </c>
      <c r="O122" s="18">
        <f t="shared" si="21"/>
        <v>1194062155.7311513</v>
      </c>
      <c r="P122" s="18">
        <f t="shared" si="21"/>
        <v>1189516820.2940626</v>
      </c>
      <c r="Q122" s="18">
        <f t="shared" si="21"/>
        <v>1337158642.1179597</v>
      </c>
      <c r="R122" s="18">
        <f t="shared" si="21"/>
        <v>2165399585.1900697</v>
      </c>
      <c r="S122" s="18">
        <f t="shared" si="21"/>
        <v>8257321015.5591583</v>
      </c>
      <c r="T122" s="18">
        <f t="shared" si="21"/>
        <v>2667953826.1232052</v>
      </c>
      <c r="U122" s="18">
        <f t="shared" si="21"/>
        <v>1515325084.76121</v>
      </c>
      <c r="V122" s="18">
        <f t="shared" si="21"/>
        <v>5642029226.4168329</v>
      </c>
      <c r="W122" s="18">
        <f t="shared" si="21"/>
        <v>5519049545.7428493</v>
      </c>
      <c r="X122" s="18">
        <f t="shared" si="21"/>
        <v>10095613241.689342</v>
      </c>
      <c r="Y122" s="18">
        <f t="shared" si="21"/>
        <v>11927061751.364532</v>
      </c>
      <c r="Z122" s="18">
        <f t="shared" si="21"/>
        <v>11436847903.864538</v>
      </c>
      <c r="AA122" s="18">
        <f t="shared" si="21"/>
        <v>1462329914.1637998</v>
      </c>
      <c r="AB122" s="18">
        <f t="shared" si="21"/>
        <v>930658102.70954812</v>
      </c>
      <c r="AC122" s="18">
        <f t="shared" si="21"/>
        <v>437256374.03920007</v>
      </c>
      <c r="AD122" s="18">
        <f t="shared" si="21"/>
        <v>1599417821.7359686</v>
      </c>
      <c r="AE122" s="18">
        <f t="shared" si="21"/>
        <v>5100362317.1500006</v>
      </c>
      <c r="AF122" s="18">
        <f t="shared" si="21"/>
        <v>478510329.7841593</v>
      </c>
      <c r="AG122" s="18">
        <f t="shared" si="21"/>
        <v>10008534859.563066</v>
      </c>
      <c r="AH122" s="18">
        <f t="shared" si="21"/>
        <v>3631182042.6877003</v>
      </c>
      <c r="AI122" s="18">
        <f t="shared" si="21"/>
        <v>97974020.617251903</v>
      </c>
      <c r="AJ122" s="18">
        <f t="shared" si="21"/>
        <v>444462201.77640003</v>
      </c>
      <c r="AK122" s="18">
        <f t="shared" si="21"/>
        <v>515548816.11688507</v>
      </c>
      <c r="AL122" s="18">
        <f t="shared" si="21"/>
        <v>1188894250.51</v>
      </c>
      <c r="AM122" s="18">
        <f t="shared" si="21"/>
        <v>1157490434.7924733</v>
      </c>
      <c r="AN122" s="18">
        <f t="shared" si="21"/>
        <v>7035551766.4901867</v>
      </c>
      <c r="AO122" s="55"/>
    </row>
    <row r="123" spans="2:41" ht="12" customHeight="1" thickBot="1" x14ac:dyDescent="0.25">
      <c r="B123" s="29"/>
      <c r="C123" s="30"/>
      <c r="D123" s="31"/>
      <c r="E123" s="32"/>
      <c r="F123" s="32"/>
      <c r="G123" s="32"/>
      <c r="H123" s="32"/>
      <c r="I123" s="32"/>
      <c r="J123" s="32"/>
      <c r="K123" s="38"/>
      <c r="L123" s="38"/>
      <c r="M123" s="38"/>
      <c r="N123" s="38"/>
      <c r="O123" s="42"/>
      <c r="P123" s="42"/>
      <c r="Q123" s="42"/>
      <c r="R123" s="42"/>
      <c r="S123" s="49"/>
      <c r="T123" s="49"/>
      <c r="U123" s="49"/>
      <c r="V123" s="49"/>
      <c r="W123" s="49"/>
      <c r="X123" s="49"/>
      <c r="Y123" s="49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</row>
    <row r="125" spans="2:41" x14ac:dyDescent="0.2">
      <c r="C125" s="34" t="s">
        <v>59</v>
      </c>
      <c r="Q125" s="45"/>
      <c r="S125" s="45"/>
      <c r="U125" s="50"/>
      <c r="W125" s="50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</row>
    <row r="126" spans="2:41" x14ac:dyDescent="0.2">
      <c r="D126" s="39" t="s">
        <v>120</v>
      </c>
      <c r="I126" s="35"/>
      <c r="J126" s="35"/>
      <c r="Q126" s="45"/>
      <c r="R126" s="45"/>
      <c r="S126" s="45"/>
      <c r="T126" s="45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</row>
  </sheetData>
  <mergeCells count="13"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AA6:AN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6:J11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2021-07-20T12:43:34Z</dcterms:modified>
</cp:coreProperties>
</file>