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I\Para enviar en miles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II'!$B$6:$J$104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38" i="28" l="1"/>
  <c r="E10" i="28" l="1"/>
  <c r="G86" i="28" l="1"/>
  <c r="G83" i="28"/>
  <c r="G79" i="28"/>
  <c r="G57" i="28"/>
  <c r="G10" i="28"/>
  <c r="G63" i="28" l="1"/>
  <c r="G52" i="28"/>
  <c r="G8" i="28"/>
  <c r="G60" i="28"/>
  <c r="G47" i="28"/>
  <c r="G88" i="28"/>
  <c r="G74" i="28"/>
  <c r="G73" i="28" s="1"/>
  <c r="G82" i="28"/>
  <c r="G59" i="28" l="1"/>
  <c r="G37" i="28"/>
  <c r="G7" i="28"/>
  <c r="G81" i="28"/>
  <c r="G94" i="28" l="1"/>
  <c r="J83" i="28" l="1"/>
  <c r="I83" i="28"/>
  <c r="H83" i="28"/>
  <c r="E83" i="28"/>
  <c r="J63" i="28"/>
  <c r="H63" i="28"/>
  <c r="E60" i="28"/>
  <c r="J52" i="28"/>
  <c r="I52" i="28"/>
  <c r="H52" i="28"/>
  <c r="E52" i="28"/>
  <c r="J10" i="28"/>
  <c r="I10" i="28"/>
  <c r="H10" i="28"/>
  <c r="E63" i="28" l="1"/>
  <c r="E59" i="28" s="1"/>
  <c r="E88" i="28"/>
  <c r="I63" i="28"/>
  <c r="E38" i="28"/>
  <c r="E47" i="28"/>
  <c r="H88" i="28"/>
  <c r="I88" i="28"/>
  <c r="J88" i="28"/>
  <c r="E8" i="28"/>
  <c r="H8" i="28"/>
  <c r="I8" i="28"/>
  <c r="J8" i="28"/>
  <c r="I47" i="28"/>
  <c r="J86" i="28" l="1"/>
  <c r="I86" i="28"/>
  <c r="H86" i="28"/>
  <c r="E86" i="28"/>
  <c r="E82" i="28" s="1"/>
  <c r="E81" i="28" s="1"/>
  <c r="J57" i="28"/>
  <c r="I57" i="28"/>
  <c r="H57" i="28"/>
  <c r="E57" i="28"/>
  <c r="E79" i="28"/>
  <c r="H79" i="28"/>
  <c r="I79" i="28"/>
  <c r="J79" i="28"/>
  <c r="J82" i="28" l="1"/>
  <c r="J81" i="28" s="1"/>
  <c r="H82" i="28"/>
  <c r="H81" i="28" s="1"/>
  <c r="J74" i="28"/>
  <c r="J73" i="28" s="1"/>
  <c r="H74" i="28"/>
  <c r="H73" i="28" s="1"/>
  <c r="J60" i="28"/>
  <c r="J59" i="28" s="1"/>
  <c r="H60" i="28"/>
  <c r="H59" i="28" s="1"/>
  <c r="I38" i="28"/>
  <c r="E7" i="28"/>
  <c r="I74" i="28"/>
  <c r="I73" i="28" s="1"/>
  <c r="E74" i="28"/>
  <c r="E73" i="28" s="1"/>
  <c r="I60" i="28"/>
  <c r="I59" i="28" s="1"/>
  <c r="J47" i="28"/>
  <c r="H47" i="28"/>
  <c r="J38" i="28"/>
  <c r="H38" i="28"/>
  <c r="I82" i="28"/>
  <c r="I81" i="28" s="1"/>
  <c r="I7" i="28" l="1"/>
  <c r="J37" i="28"/>
  <c r="I37" i="28"/>
  <c r="J7" i="28"/>
  <c r="H7" i="28"/>
  <c r="H37" i="28"/>
  <c r="E37" i="28"/>
  <c r="E94" i="28" l="1"/>
  <c r="J94" i="28"/>
  <c r="I94" i="28"/>
  <c r="H94" i="28"/>
</calcChain>
</file>

<file path=xl/sharedStrings.xml><?xml version="1.0" encoding="utf-8"?>
<sst xmlns="http://schemas.openxmlformats.org/spreadsheetml/2006/main" count="179" uniqueCount="109">
  <si>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</si>
  <si>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</si>
  <si>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</si>
  <si>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</si>
  <si>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</si>
  <si>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</si>
  <si>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</si>
  <si>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</si>
  <si>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</si>
  <si>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</si>
  <si>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</si>
  <si>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</si>
  <si>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</si>
  <si>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</si>
  <si>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</si>
  <si>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</si>
  <si>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</si>
  <si>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</si>
  <si>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</si>
  <si>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</si>
  <si>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</si>
  <si>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</si>
  <si>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</si>
  <si>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</si>
  <si>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</si>
  <si>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</si>
  <si>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</si>
  <si>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</si>
  <si>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</si>
  <si>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</si>
  <si>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</si>
  <si>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</si>
  <si>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</si>
  <si>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</si>
  <si>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</si>
  <si>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</si>
  <si>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</si>
  <si>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</si>
  <si>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</si>
  <si>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</si>
  <si>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</si>
  <si>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</si>
  <si>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</si>
  <si>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</si>
  <si>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</si>
  <si>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</si>
  <si>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</si>
  <si>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</si>
  <si>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</si>
  <si>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</si>
  <si>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</si>
  <si>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</si>
  <si>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</si>
  <si>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</si>
  <si>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</si>
  <si>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</si>
  <si>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</si>
  <si>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</si>
  <si>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</si>
  <si>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</si>
  <si>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</si>
  <si>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</si>
  <si>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</si>
  <si>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</si>
  <si>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</si>
  <si>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</si>
  <si>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</si>
  <si>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</si>
  <si>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</si>
  <si>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</si>
  <si>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</si>
  <si>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</si>
  <si>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</si>
  <si>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</si>
  <si>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</si>
  <si>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</si>
  <si>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</si>
  <si>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</si>
  <si>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</si>
  <si>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</si>
  <si>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</si>
  <si>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</si>
  <si>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</si>
  <si>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</si>
  <si>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</si>
  <si>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</si>
  <si>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</si>
  <si>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</si>
  <si>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</si>
  <si>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</si>
  <si>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</si>
  <si>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</si>
  <si>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</si>
  <si>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</si>
  <si>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</si>
  <si>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</si>
  <si>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</si>
  <si>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</si>
  <si>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</si>
  <si>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</si>
  <si>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</si>
  <si>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</si>
  <si>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</si>
  <si>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Etapa FEBRERO 2021</t>
  </si>
  <si>
    <t>STOCK DE DEUDA AL 28-02-2021</t>
  </si>
  <si>
    <t>(4) El tipo de cambio utilizado para la conversión de deuda en moneda de origen extranjera a pesos corrientes es el correspondiente al cambio vendedor del Banco Nación del último día hábil del mes 26/02/2021 USD:$89,82</t>
  </si>
  <si>
    <t>EUR:$108,5744 KWD:$296,375</t>
  </si>
  <si>
    <t>2022 2024</t>
  </si>
  <si>
    <t>(2) Los servicios de la deuda corresponden al período de Enero - Febero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</si>
</sst>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6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4"/>
  <sheetViews>
    <sheetView showGridLines="0" tabSelected="1" topLeftCell="B1" zoomScale="80" zoomScaleNormal="80" workbookViewId="0">
      <selection activeCell="B4" sqref="B4"/>
    </sheetView>
  </sheetViews>
  <sheetFormatPr baseColWidth="10" defaultColWidth="11.42578125" defaultRowHeight="12.75"/>
  <cols>
    <col min="1" max="1" width="18.5703125" style="1" customWidth="1"/>
    <col min="2" max="2" width="2.85546875" style="1" customWidth="1"/>
    <col min="3" max="3" width="71.570312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20.85546875" style="6" customWidth="1"/>
    <col min="8" max="9" width="21" style="1" bestFit="1" customWidth="1"/>
    <col min="10" max="10" width="23.85546875" style="1" bestFit="1" customWidth="1"/>
    <col min="11" max="11" width="9.7109375" style="1" customWidth="1"/>
    <col min="12" max="16384" width="11.42578125" style="1"/>
  </cols>
  <sheetData>
    <row r="1" spans="2:11">
      <c r="B1" s="80" t="s">
        <v>0</v>
      </c>
      <c r="C1" s="80"/>
      <c r="D1" s="80"/>
      <c r="E1" s="80"/>
      <c r="F1" s="80"/>
      <c r="G1" s="80"/>
      <c r="H1" s="80"/>
      <c r="I1" s="80"/>
      <c r="J1" s="80"/>
    </row>
    <row r="2" spans="2:11">
      <c r="B2" s="83" t="s">
        <v>53</v>
      </c>
      <c r="C2" s="83"/>
      <c r="D2" s="83"/>
      <c r="E2" s="83"/>
      <c r="F2" s="83"/>
      <c r="G2" s="83"/>
      <c r="H2" s="83"/>
      <c r="I2" s="83"/>
      <c r="J2" s="83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103</v>
      </c>
      <c r="H4" s="5"/>
      <c r="J4" s="4"/>
    </row>
    <row r="5" spans="2:11" ht="13.5" thickBot="1">
      <c r="B5" s="84" t="s">
        <v>2</v>
      </c>
      <c r="C5" s="85"/>
      <c r="D5" s="88" t="s">
        <v>83</v>
      </c>
      <c r="E5" s="90" t="s">
        <v>104</v>
      </c>
      <c r="F5" s="90" t="s">
        <v>80</v>
      </c>
      <c r="G5" s="90" t="s">
        <v>81</v>
      </c>
      <c r="H5" s="92" t="s">
        <v>82</v>
      </c>
      <c r="I5" s="93"/>
      <c r="J5" s="94" t="s">
        <v>4</v>
      </c>
    </row>
    <row r="6" spans="2:11" ht="13.5" thickBot="1">
      <c r="B6" s="86"/>
      <c r="C6" s="87"/>
      <c r="D6" s="89"/>
      <c r="E6" s="91"/>
      <c r="F6" s="91"/>
      <c r="G6" s="91"/>
      <c r="H6" s="7" t="s">
        <v>46</v>
      </c>
      <c r="I6" s="8" t="s">
        <v>3</v>
      </c>
      <c r="J6" s="95"/>
    </row>
    <row r="7" spans="2:11" ht="13.5" thickBot="1">
      <c r="B7" s="81" t="s">
        <v>5</v>
      </c>
      <c r="C7" s="82"/>
      <c r="D7" s="9"/>
      <c r="E7" s="10">
        <f>E8+E10</f>
        <v>13588291.319743859</v>
      </c>
      <c r="F7" s="10"/>
      <c r="G7" s="10">
        <f>G8+G10</f>
        <v>0</v>
      </c>
      <c r="H7" s="10">
        <f>H8+H10</f>
        <v>654134.29342890705</v>
      </c>
      <c r="I7" s="10">
        <f>I8+I10</f>
        <v>129120.12134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1533335.6434098277</v>
      </c>
      <c r="F8" s="15"/>
      <c r="G8" s="16">
        <f>SUM(G9:G9)</f>
        <v>0</v>
      </c>
      <c r="H8" s="17">
        <f>SUM(H9:H9)</f>
        <v>25988.739719941175</v>
      </c>
      <c r="I8" s="14">
        <f>SUM(I9:I9)</f>
        <v>14163.239510000001</v>
      </c>
      <c r="J8" s="14">
        <f>SUM(J9:J9)</f>
        <v>0</v>
      </c>
      <c r="K8" s="18"/>
    </row>
    <row r="9" spans="2:11" ht="13.5" customHeight="1">
      <c r="B9" s="11"/>
      <c r="C9" s="12" t="s">
        <v>62</v>
      </c>
      <c r="D9" s="19" t="s">
        <v>7</v>
      </c>
      <c r="E9" s="20">
        <v>1533335.6434098277</v>
      </c>
      <c r="F9" s="21">
        <v>2030</v>
      </c>
      <c r="G9" s="20">
        <v>0</v>
      </c>
      <c r="H9" s="22">
        <v>25988.739719941175</v>
      </c>
      <c r="I9" s="20">
        <v>14163.239510000001</v>
      </c>
      <c r="J9" s="23">
        <v>0</v>
      </c>
      <c r="K9" s="18"/>
    </row>
    <row r="10" spans="2:11" ht="13.5" customHeight="1">
      <c r="B10" s="11" t="s">
        <v>58</v>
      </c>
      <c r="C10" s="12"/>
      <c r="D10" s="19"/>
      <c r="E10" s="14">
        <f>SUM(E11:E36)</f>
        <v>12054955.676334031</v>
      </c>
      <c r="F10" s="15"/>
      <c r="G10" s="14">
        <f t="shared" ref="G10:J10" si="0">SUM(G11:G36)</f>
        <v>0</v>
      </c>
      <c r="H10" s="14">
        <f t="shared" si="0"/>
        <v>628145.55370896589</v>
      </c>
      <c r="I10" s="14">
        <f t="shared" si="0"/>
        <v>114956.88183</v>
      </c>
      <c r="J10" s="14">
        <f t="shared" si="0"/>
        <v>0</v>
      </c>
      <c r="K10" s="18"/>
    </row>
    <row r="11" spans="2:11" ht="13.5" customHeight="1">
      <c r="B11" s="11"/>
      <c r="C11" s="12" t="s">
        <v>40</v>
      </c>
      <c r="D11" s="19" t="s">
        <v>7</v>
      </c>
      <c r="E11" s="20">
        <v>1293.18416</v>
      </c>
      <c r="F11" s="21">
        <v>2021</v>
      </c>
      <c r="G11" s="20">
        <v>0</v>
      </c>
      <c r="H11" s="22">
        <v>848.12806</v>
      </c>
      <c r="I11" s="20">
        <v>15.192620000000002</v>
      </c>
      <c r="J11" s="23">
        <v>0</v>
      </c>
      <c r="K11" s="18"/>
    </row>
    <row r="12" spans="2:11" ht="13.5" customHeight="1">
      <c r="B12" s="11"/>
      <c r="C12" s="12" t="s">
        <v>96</v>
      </c>
      <c r="D12" s="19" t="s">
        <v>7</v>
      </c>
      <c r="E12" s="20">
        <v>682.73447999999996</v>
      </c>
      <c r="F12" s="21">
        <v>2021</v>
      </c>
      <c r="G12" s="20">
        <v>0</v>
      </c>
      <c r="H12" s="22">
        <v>447.76783999999998</v>
      </c>
      <c r="I12" s="20">
        <v>8.0209200000000003</v>
      </c>
      <c r="J12" s="23">
        <v>0</v>
      </c>
      <c r="K12" s="18"/>
    </row>
    <row r="13" spans="2:11" ht="13.5" customHeight="1">
      <c r="B13" s="11"/>
      <c r="C13" s="12" t="s">
        <v>39</v>
      </c>
      <c r="D13" s="19" t="s">
        <v>7</v>
      </c>
      <c r="E13" s="20">
        <v>2064.7933499999999</v>
      </c>
      <c r="F13" s="21">
        <v>2021</v>
      </c>
      <c r="G13" s="20">
        <v>0</v>
      </c>
      <c r="H13" s="22">
        <v>1354.18391</v>
      </c>
      <c r="I13" s="20">
        <v>24.257650000000002</v>
      </c>
      <c r="J13" s="23">
        <v>0</v>
      </c>
      <c r="K13" s="18"/>
    </row>
    <row r="14" spans="2:11" ht="13.5" customHeight="1">
      <c r="B14" s="11"/>
      <c r="C14" s="12" t="s">
        <v>97</v>
      </c>
      <c r="D14" s="19" t="s">
        <v>7</v>
      </c>
      <c r="E14" s="20">
        <v>669.64202999999998</v>
      </c>
      <c r="F14" s="21">
        <v>2021</v>
      </c>
      <c r="G14" s="20">
        <v>0</v>
      </c>
      <c r="H14" s="22">
        <v>439.18122</v>
      </c>
      <c r="I14" s="20">
        <v>7.8671099999999994</v>
      </c>
      <c r="J14" s="23">
        <v>0</v>
      </c>
      <c r="K14" s="18"/>
    </row>
    <row r="15" spans="2:11" ht="13.5" customHeight="1">
      <c r="B15" s="11"/>
      <c r="C15" s="12" t="s">
        <v>42</v>
      </c>
      <c r="D15" s="19" t="s">
        <v>7</v>
      </c>
      <c r="E15" s="20">
        <v>894.06680000000006</v>
      </c>
      <c r="F15" s="21">
        <v>2021</v>
      </c>
      <c r="G15" s="20">
        <v>0</v>
      </c>
      <c r="H15" s="22">
        <v>586.36904000000004</v>
      </c>
      <c r="I15" s="20">
        <v>10.5037</v>
      </c>
      <c r="J15" s="23">
        <v>0</v>
      </c>
      <c r="K15" s="18"/>
    </row>
    <row r="16" spans="2:11" ht="13.5" customHeight="1">
      <c r="B16" s="11"/>
      <c r="C16" s="12" t="s">
        <v>37</v>
      </c>
      <c r="D16" s="19" t="s">
        <v>7</v>
      </c>
      <c r="E16" s="20">
        <v>940.51044999999999</v>
      </c>
      <c r="F16" s="21">
        <v>2021</v>
      </c>
      <c r="G16" s="20">
        <v>0</v>
      </c>
      <c r="H16" s="22">
        <v>616.82884999999999</v>
      </c>
      <c r="I16" s="20">
        <v>11.049329999999999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2948.8704999999995</v>
      </c>
      <c r="F17" s="21">
        <v>2021</v>
      </c>
      <c r="G17" s="20">
        <v>0</v>
      </c>
      <c r="H17" s="22">
        <v>1934.0012899999999</v>
      </c>
      <c r="I17" s="20">
        <v>34.643999999999998</v>
      </c>
      <c r="J17" s="23">
        <v>0</v>
      </c>
      <c r="K17" s="18"/>
    </row>
    <row r="18" spans="2:11" ht="13.5" customHeight="1">
      <c r="B18" s="11"/>
      <c r="C18" s="12" t="s">
        <v>41</v>
      </c>
      <c r="D18" s="19" t="s">
        <v>7</v>
      </c>
      <c r="E18" s="20">
        <v>1289.2354600000001</v>
      </c>
      <c r="F18" s="21">
        <v>2021</v>
      </c>
      <c r="G18" s="20">
        <v>0</v>
      </c>
      <c r="H18" s="22">
        <v>845.53833999999995</v>
      </c>
      <c r="I18" s="20">
        <v>15.146229999999999</v>
      </c>
      <c r="J18" s="23">
        <v>0</v>
      </c>
      <c r="K18" s="18"/>
    </row>
    <row r="19" spans="2:11" ht="13.5" customHeight="1">
      <c r="B19" s="11"/>
      <c r="C19" s="12" t="s">
        <v>98</v>
      </c>
      <c r="D19" s="19" t="s">
        <v>7</v>
      </c>
      <c r="E19" s="20">
        <v>977.09491999999989</v>
      </c>
      <c r="F19" s="21">
        <v>2021</v>
      </c>
      <c r="G19" s="20">
        <v>0</v>
      </c>
      <c r="H19" s="22">
        <v>640.82259999999997</v>
      </c>
      <c r="I19" s="20">
        <v>11.479130000000001</v>
      </c>
      <c r="J19" s="23">
        <v>0</v>
      </c>
      <c r="K19" s="18"/>
    </row>
    <row r="20" spans="2:11" ht="13.5" customHeight="1">
      <c r="B20" s="11"/>
      <c r="C20" s="12" t="s">
        <v>43</v>
      </c>
      <c r="D20" s="19" t="s">
        <v>7</v>
      </c>
      <c r="E20" s="20">
        <v>845.30325000000005</v>
      </c>
      <c r="F20" s="21">
        <v>2021</v>
      </c>
      <c r="G20" s="20">
        <v>0</v>
      </c>
      <c r="H20" s="22">
        <v>554.38770999999997</v>
      </c>
      <c r="I20" s="20">
        <v>9.9307999999999996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1710.5873899999999</v>
      </c>
      <c r="F21" s="21">
        <v>2021</v>
      </c>
      <c r="G21" s="20">
        <v>0</v>
      </c>
      <c r="H21" s="22">
        <v>1121.87979</v>
      </c>
      <c r="I21" s="20">
        <v>20.096370000000004</v>
      </c>
      <c r="J21" s="23">
        <v>0</v>
      </c>
      <c r="K21" s="18"/>
    </row>
    <row r="22" spans="2:11" ht="13.5" customHeight="1">
      <c r="B22" s="11"/>
      <c r="C22" s="12" t="s">
        <v>69</v>
      </c>
      <c r="D22" s="19" t="s">
        <v>7</v>
      </c>
      <c r="E22" s="20">
        <v>1010349.4428900001</v>
      </c>
      <c r="F22" s="21">
        <v>2026</v>
      </c>
      <c r="G22" s="20">
        <v>0</v>
      </c>
      <c r="H22" s="22">
        <v>29095.153140000002</v>
      </c>
      <c r="I22" s="20">
        <v>8158.4275700000007</v>
      </c>
      <c r="J22" s="23">
        <v>0</v>
      </c>
      <c r="K22" s="18"/>
    </row>
    <row r="23" spans="2:11" ht="13.5" customHeight="1">
      <c r="B23" s="11"/>
      <c r="C23" s="12" t="s">
        <v>70</v>
      </c>
      <c r="D23" s="19" t="s">
        <v>7</v>
      </c>
      <c r="E23" s="20">
        <v>608738.08002999995</v>
      </c>
      <c r="F23" s="21">
        <v>2026</v>
      </c>
      <c r="G23" s="20">
        <v>0</v>
      </c>
      <c r="H23" s="22">
        <v>17529.902939999996</v>
      </c>
      <c r="I23" s="20">
        <v>4915.4731300000003</v>
      </c>
      <c r="J23" s="23">
        <v>0</v>
      </c>
      <c r="K23" s="18"/>
    </row>
    <row r="24" spans="2:11" ht="13.5" customHeight="1">
      <c r="B24" s="11"/>
      <c r="C24" s="12" t="s">
        <v>71</v>
      </c>
      <c r="D24" s="19" t="s">
        <v>7</v>
      </c>
      <c r="E24" s="20">
        <v>519911.86469000002</v>
      </c>
      <c r="F24" s="21">
        <v>2026</v>
      </c>
      <c r="G24" s="20">
        <v>0</v>
      </c>
      <c r="H24" s="22">
        <v>14971.96384</v>
      </c>
      <c r="I24" s="20">
        <v>4198.2141200000005</v>
      </c>
      <c r="J24" s="23">
        <v>0</v>
      </c>
      <c r="K24" s="18"/>
    </row>
    <row r="25" spans="2:11" ht="13.5" customHeight="1">
      <c r="B25" s="11"/>
      <c r="C25" s="12" t="s">
        <v>72</v>
      </c>
      <c r="D25" s="19" t="s">
        <v>7</v>
      </c>
      <c r="E25" s="20">
        <v>886791.20658999996</v>
      </c>
      <c r="F25" s="21">
        <v>2026</v>
      </c>
      <c r="G25" s="20">
        <v>0</v>
      </c>
      <c r="H25" s="22">
        <v>25537.031899999998</v>
      </c>
      <c r="I25" s="20">
        <v>7160.7124299999996</v>
      </c>
      <c r="J25" s="23">
        <v>0</v>
      </c>
      <c r="K25" s="18"/>
    </row>
    <row r="26" spans="2:11" ht="13.5" customHeight="1">
      <c r="B26" s="11"/>
      <c r="C26" s="12" t="s">
        <v>73</v>
      </c>
      <c r="D26" s="19" t="s">
        <v>7</v>
      </c>
      <c r="E26" s="20">
        <v>489840.85472999996</v>
      </c>
      <c r="F26" s="21">
        <v>2026</v>
      </c>
      <c r="G26" s="20">
        <v>0</v>
      </c>
      <c r="H26" s="22">
        <v>14106.005379999999</v>
      </c>
      <c r="I26" s="20">
        <v>3955.395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772741.63179999997</v>
      </c>
      <c r="F27" s="21">
        <v>2026</v>
      </c>
      <c r="G27" s="20">
        <v>0</v>
      </c>
      <c r="H27" s="22">
        <v>20749.169700000002</v>
      </c>
      <c r="I27" s="20">
        <v>6218.58014</v>
      </c>
      <c r="J27" s="23">
        <v>0</v>
      </c>
      <c r="K27" s="18"/>
    </row>
    <row r="28" spans="2:11" ht="13.5" customHeight="1">
      <c r="B28" s="11"/>
      <c r="C28" s="12" t="s">
        <v>84</v>
      </c>
      <c r="D28" s="19" t="s">
        <v>7</v>
      </c>
      <c r="E28" s="20">
        <v>168767.41264999998</v>
      </c>
      <c r="F28" s="21">
        <v>2027</v>
      </c>
      <c r="G28" s="20">
        <v>0</v>
      </c>
      <c r="H28" s="22">
        <v>4299.244279999999</v>
      </c>
      <c r="I28" s="20">
        <v>1359.4038899999998</v>
      </c>
      <c r="J28" s="23">
        <v>0</v>
      </c>
      <c r="K28" s="18"/>
    </row>
    <row r="29" spans="2:11" ht="13.5" customHeight="1">
      <c r="B29" s="11"/>
      <c r="C29" s="12" t="s">
        <v>85</v>
      </c>
      <c r="D29" s="19" t="s">
        <v>7</v>
      </c>
      <c r="E29" s="20">
        <v>137171.37231000001</v>
      </c>
      <c r="F29" s="21">
        <v>2027</v>
      </c>
      <c r="G29" s="20">
        <v>0</v>
      </c>
      <c r="H29" s="22">
        <v>3494.3549199999998</v>
      </c>
      <c r="I29" s="20">
        <v>1104.9010900000001</v>
      </c>
      <c r="J29" s="23">
        <v>0</v>
      </c>
      <c r="K29" s="18"/>
    </row>
    <row r="30" spans="2:11" ht="13.5" customHeight="1">
      <c r="B30" s="11"/>
      <c r="C30" s="12" t="s">
        <v>86</v>
      </c>
      <c r="D30" s="19" t="s">
        <v>7</v>
      </c>
      <c r="E30" s="20">
        <v>249423.03685999999</v>
      </c>
      <c r="F30" s="21">
        <v>2027</v>
      </c>
      <c r="G30" s="20">
        <v>0</v>
      </c>
      <c r="H30" s="22">
        <v>6353.8958499999999</v>
      </c>
      <c r="I30" s="20">
        <v>2009.07655</v>
      </c>
      <c r="J30" s="23">
        <v>0</v>
      </c>
      <c r="K30" s="18"/>
    </row>
    <row r="31" spans="2:11" ht="13.5" customHeight="1">
      <c r="B31" s="11"/>
      <c r="C31" s="12" t="s">
        <v>87</v>
      </c>
      <c r="D31" s="19" t="s">
        <v>7</v>
      </c>
      <c r="E31" s="20">
        <v>184931.33914000003</v>
      </c>
      <c r="F31" s="21">
        <v>2027</v>
      </c>
      <c r="G31" s="20">
        <v>0</v>
      </c>
      <c r="H31" s="22">
        <v>4711.0101899999991</v>
      </c>
      <c r="I31" s="20">
        <v>1489.6026400000001</v>
      </c>
      <c r="J31" s="23">
        <v>0</v>
      </c>
      <c r="K31" s="18"/>
    </row>
    <row r="32" spans="2:11" ht="13.5" customHeight="1">
      <c r="B32" s="11"/>
      <c r="C32" s="12" t="s">
        <v>88</v>
      </c>
      <c r="D32" s="19" t="s">
        <v>7</v>
      </c>
      <c r="E32" s="20">
        <v>542973.69078000006</v>
      </c>
      <c r="F32" s="21">
        <v>2027</v>
      </c>
      <c r="G32" s="20">
        <v>0</v>
      </c>
      <c r="H32" s="22">
        <v>13831.915129999999</v>
      </c>
      <c r="I32" s="20">
        <v>4373.5964299999996</v>
      </c>
      <c r="J32" s="23">
        <v>0</v>
      </c>
      <c r="K32" s="18"/>
    </row>
    <row r="33" spans="2:11" ht="13.5" customHeight="1">
      <c r="B33" s="11"/>
      <c r="C33" s="12" t="s">
        <v>68</v>
      </c>
      <c r="D33" s="19" t="s">
        <v>7</v>
      </c>
      <c r="E33" s="20">
        <v>1190278.6209078573</v>
      </c>
      <c r="F33" s="21">
        <v>2022</v>
      </c>
      <c r="G33" s="20">
        <v>0</v>
      </c>
      <c r="H33" s="22">
        <v>132253.1801002381</v>
      </c>
      <c r="I33" s="20">
        <v>68939.687650000007</v>
      </c>
      <c r="J33" s="23">
        <v>0</v>
      </c>
      <c r="K33" s="18"/>
    </row>
    <row r="34" spans="2:11" ht="13.5" customHeight="1">
      <c r="B34" s="11"/>
      <c r="C34" s="12" t="s">
        <v>90</v>
      </c>
      <c r="D34" s="19" t="s">
        <v>7</v>
      </c>
      <c r="E34" s="20">
        <v>5260237.7651961744</v>
      </c>
      <c r="F34" s="21">
        <v>2023</v>
      </c>
      <c r="G34" s="20">
        <v>0</v>
      </c>
      <c r="H34" s="22">
        <v>326823.63768872787</v>
      </c>
      <c r="I34" s="20">
        <v>905.62333000000001</v>
      </c>
      <c r="J34" s="23">
        <v>0</v>
      </c>
      <c r="K34" s="18"/>
    </row>
    <row r="35" spans="2:11" ht="13.5" customHeight="1">
      <c r="B35" s="11"/>
      <c r="C35" s="12" t="s">
        <v>75</v>
      </c>
      <c r="D35" s="19" t="s">
        <v>7</v>
      </c>
      <c r="E35" s="20">
        <v>0</v>
      </c>
      <c r="F35" s="21">
        <v>2020</v>
      </c>
      <c r="G35" s="20">
        <v>0</v>
      </c>
      <c r="H35" s="22">
        <v>5000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91</v>
      </c>
      <c r="D36" s="19" t="s">
        <v>7</v>
      </c>
      <c r="E36" s="20">
        <v>18483.33497</v>
      </c>
      <c r="F36" s="21">
        <v>2026</v>
      </c>
      <c r="G36" s="20">
        <v>0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1" t="s">
        <v>57</v>
      </c>
      <c r="C37" s="82"/>
      <c r="D37" s="9"/>
      <c r="E37" s="10">
        <f>E38+E47+E52</f>
        <v>28799844.242665019</v>
      </c>
      <c r="F37" s="24"/>
      <c r="G37" s="10">
        <f>G38+G47+G52</f>
        <v>0</v>
      </c>
      <c r="H37" s="25">
        <f>H38+H47+H52</f>
        <v>246380.77364</v>
      </c>
      <c r="I37" s="10">
        <f>I38+I47+I52</f>
        <v>41172.858850000004</v>
      </c>
      <c r="J37" s="10">
        <f>J38+J47+J52</f>
        <v>2594.2296000000001</v>
      </c>
    </row>
    <row r="38" spans="2:11" ht="13.5" customHeight="1">
      <c r="B38" s="11" t="s">
        <v>59</v>
      </c>
      <c r="C38" s="12"/>
      <c r="D38" s="13"/>
      <c r="E38" s="17">
        <f>SUM(E39:E46)</f>
        <v>601377.31065672019</v>
      </c>
      <c r="F38" s="26"/>
      <c r="G38" s="16">
        <f>SUM(G39:G46)</f>
        <v>0</v>
      </c>
      <c r="H38" s="17">
        <f>SUM(H39:H46)</f>
        <v>8112.64725</v>
      </c>
      <c r="I38" s="14">
        <f>SUM(I39:I46)</f>
        <v>863.58940000000007</v>
      </c>
      <c r="J38" s="14">
        <f>SUM(J39:J46)</f>
        <v>0</v>
      </c>
      <c r="K38" s="18"/>
    </row>
    <row r="39" spans="2:11" ht="13.5" customHeight="1">
      <c r="B39" s="11"/>
      <c r="C39" s="27" t="s">
        <v>8</v>
      </c>
      <c r="D39" s="19" t="s">
        <v>36</v>
      </c>
      <c r="E39" s="23">
        <v>24974.181539999998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36</v>
      </c>
      <c r="E40" s="23">
        <v>7976.0124071999971</v>
      </c>
      <c r="F40" s="30">
        <v>2021</v>
      </c>
      <c r="G40" s="20">
        <v>0</v>
      </c>
      <c r="H40" s="23">
        <v>0</v>
      </c>
      <c r="I40" s="23">
        <v>0</v>
      </c>
      <c r="J40" s="23">
        <v>0</v>
      </c>
      <c r="K40" s="18"/>
    </row>
    <row r="41" spans="2:11" ht="13.5" customHeight="1">
      <c r="B41" s="11"/>
      <c r="C41" s="29" t="s">
        <v>10</v>
      </c>
      <c r="D41" s="19" t="s">
        <v>36</v>
      </c>
      <c r="E41" s="23">
        <v>408348.78846920514</v>
      </c>
      <c r="F41" s="30">
        <v>2025</v>
      </c>
      <c r="G41" s="20">
        <v>0</v>
      </c>
      <c r="H41" s="23">
        <v>0</v>
      </c>
      <c r="I41" s="23">
        <v>0</v>
      </c>
      <c r="J41" s="23">
        <v>0</v>
      </c>
      <c r="K41" s="18"/>
    </row>
    <row r="42" spans="2:11" ht="13.5" customHeight="1">
      <c r="B42" s="11"/>
      <c r="C42" s="29" t="s">
        <v>11</v>
      </c>
      <c r="D42" s="19" t="s">
        <v>36</v>
      </c>
      <c r="E42" s="23">
        <v>21309.156379799999</v>
      </c>
      <c r="F42" s="30">
        <v>2025</v>
      </c>
      <c r="G42" s="20">
        <v>0</v>
      </c>
      <c r="H42" s="23">
        <v>0</v>
      </c>
      <c r="I42" s="23">
        <v>0</v>
      </c>
      <c r="J42" s="23">
        <v>0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36</v>
      </c>
      <c r="E44" s="23">
        <v>78317.748898905207</v>
      </c>
      <c r="F44" s="30" t="s">
        <v>107</v>
      </c>
      <c r="G44" s="20">
        <v>0</v>
      </c>
      <c r="H44" s="23">
        <v>8112.64725</v>
      </c>
      <c r="I44" s="23">
        <v>661.29812000000004</v>
      </c>
      <c r="J44" s="23">
        <v>0</v>
      </c>
      <c r="K44" s="18"/>
    </row>
    <row r="45" spans="2:11" ht="13.5" customHeight="1">
      <c r="B45" s="11"/>
      <c r="C45" s="27" t="s">
        <v>92</v>
      </c>
      <c r="D45" s="19" t="s">
        <v>36</v>
      </c>
      <c r="E45" s="23">
        <v>44224.425496799995</v>
      </c>
      <c r="F45" s="30">
        <v>2035</v>
      </c>
      <c r="G45" s="20">
        <v>0</v>
      </c>
      <c r="H45" s="23">
        <v>0</v>
      </c>
      <c r="I45" s="23">
        <v>202.29128</v>
      </c>
      <c r="J45" s="23">
        <v>0</v>
      </c>
      <c r="K45" s="18"/>
    </row>
    <row r="46" spans="2:11" ht="13.5" customHeight="1">
      <c r="B46" s="11"/>
      <c r="C46" s="27" t="s">
        <v>34</v>
      </c>
      <c r="D46" s="19" t="s">
        <v>36</v>
      </c>
      <c r="E46" s="23">
        <v>15698.834464809821</v>
      </c>
      <c r="F46" s="30">
        <v>2024</v>
      </c>
      <c r="G46" s="20">
        <v>0</v>
      </c>
      <c r="H46" s="23">
        <v>0</v>
      </c>
      <c r="I46" s="23">
        <v>0</v>
      </c>
      <c r="J46" s="23">
        <v>0</v>
      </c>
      <c r="K46" s="18"/>
    </row>
    <row r="47" spans="2:11" ht="13.5" customHeight="1">
      <c r="B47" s="11" t="s">
        <v>60</v>
      </c>
      <c r="C47" s="12"/>
      <c r="D47" s="19"/>
      <c r="E47" s="17">
        <f>SUM(E48:E51)</f>
        <v>3739955.8613540991</v>
      </c>
      <c r="F47" s="26"/>
      <c r="G47" s="14">
        <f>SUM(G48:G51)</f>
        <v>0</v>
      </c>
      <c r="H47" s="17">
        <f>SUM(H48:H51)</f>
        <v>2605.3487999999998</v>
      </c>
      <c r="I47" s="14">
        <f>SUM(I48:I51)</f>
        <v>203.73795999999999</v>
      </c>
      <c r="J47" s="14">
        <f>SUM(J48:J51)</f>
        <v>0</v>
      </c>
      <c r="K47" s="18"/>
    </row>
    <row r="48" spans="2:11" ht="13.5" customHeight="1">
      <c r="B48" s="11"/>
      <c r="C48" s="12" t="s">
        <v>45</v>
      </c>
      <c r="D48" s="19" t="s">
        <v>36</v>
      </c>
      <c r="E48" s="23">
        <v>995374.24865899247</v>
      </c>
      <c r="F48" s="30">
        <v>2038</v>
      </c>
      <c r="G48" s="20">
        <v>0</v>
      </c>
      <c r="H48" s="23">
        <v>0</v>
      </c>
      <c r="I48" s="20">
        <v>0</v>
      </c>
      <c r="J48" s="20">
        <v>0</v>
      </c>
      <c r="K48" s="18"/>
    </row>
    <row r="49" spans="2:11" ht="13.5" customHeight="1">
      <c r="B49" s="11"/>
      <c r="C49" s="12" t="s">
        <v>33</v>
      </c>
      <c r="D49" s="19" t="s">
        <v>36</v>
      </c>
      <c r="E49" s="23">
        <v>8187.9774394515089</v>
      </c>
      <c r="F49" s="30">
        <v>2022</v>
      </c>
      <c r="G49" s="20">
        <v>0</v>
      </c>
      <c r="H49" s="23">
        <v>2605.3487999999998</v>
      </c>
      <c r="I49" s="20">
        <v>203.73795999999999</v>
      </c>
      <c r="J49" s="20">
        <v>0</v>
      </c>
      <c r="K49" s="18"/>
    </row>
    <row r="50" spans="2:11" ht="13.5" customHeight="1">
      <c r="B50" s="11"/>
      <c r="C50" s="27" t="s">
        <v>99</v>
      </c>
      <c r="D50" s="19" t="s">
        <v>36</v>
      </c>
      <c r="E50" s="23">
        <v>25359.666524999997</v>
      </c>
      <c r="F50" s="30">
        <v>2045</v>
      </c>
      <c r="G50" s="20">
        <v>0</v>
      </c>
      <c r="H50" s="23">
        <v>0</v>
      </c>
      <c r="I50" s="20">
        <v>0</v>
      </c>
      <c r="J50" s="20">
        <v>0</v>
      </c>
      <c r="K50" s="18"/>
    </row>
    <row r="51" spans="2:11" ht="13.5" customHeight="1">
      <c r="B51" s="11"/>
      <c r="C51" s="12" t="s">
        <v>35</v>
      </c>
      <c r="D51" s="19" t="s">
        <v>36</v>
      </c>
      <c r="E51" s="23">
        <v>2711033.968730655</v>
      </c>
      <c r="F51" s="30">
        <v>2038</v>
      </c>
      <c r="G51" s="20">
        <v>0</v>
      </c>
      <c r="H51" s="23">
        <v>0</v>
      </c>
      <c r="I51" s="20">
        <v>0</v>
      </c>
      <c r="J51" s="20">
        <v>0</v>
      </c>
      <c r="K51" s="18"/>
    </row>
    <row r="52" spans="2:11" ht="13.5" customHeight="1">
      <c r="B52" s="11" t="s">
        <v>26</v>
      </c>
      <c r="C52" s="12"/>
      <c r="D52" s="19"/>
      <c r="E52" s="17">
        <f>SUM(E53:E56)</f>
        <v>24458511.070654199</v>
      </c>
      <c r="F52" s="26"/>
      <c r="G52" s="14">
        <f t="shared" ref="G52:J52" si="1">SUM(G53:G56)</f>
        <v>0</v>
      </c>
      <c r="H52" s="17">
        <f t="shared" si="1"/>
        <v>235662.77759000001</v>
      </c>
      <c r="I52" s="17">
        <f t="shared" si="1"/>
        <v>40105.531490000001</v>
      </c>
      <c r="J52" s="17">
        <f t="shared" si="1"/>
        <v>2594.2296000000001</v>
      </c>
      <c r="K52" s="18"/>
    </row>
    <row r="53" spans="2:11" ht="13.5" customHeight="1">
      <c r="B53" s="11"/>
      <c r="C53" s="12" t="s">
        <v>63</v>
      </c>
      <c r="D53" s="19" t="s">
        <v>36</v>
      </c>
      <c r="E53" s="23">
        <v>3667650.0005988004</v>
      </c>
      <c r="F53" s="30">
        <v>2028</v>
      </c>
      <c r="G53" s="20">
        <v>0</v>
      </c>
      <c r="H53" s="23">
        <v>235662.77759000001</v>
      </c>
      <c r="I53" s="20">
        <v>40105.531490000001</v>
      </c>
      <c r="J53" s="20">
        <v>0</v>
      </c>
      <c r="K53" s="18"/>
    </row>
    <row r="54" spans="2:11" ht="13.5" customHeight="1">
      <c r="B54" s="11"/>
      <c r="C54" s="12" t="s">
        <v>66</v>
      </c>
      <c r="D54" s="19" t="s">
        <v>36</v>
      </c>
      <c r="E54" s="23">
        <v>9544273.1999999993</v>
      </c>
      <c r="F54" s="30">
        <v>2025</v>
      </c>
      <c r="G54" s="20">
        <v>0</v>
      </c>
      <c r="H54" s="23">
        <v>0</v>
      </c>
      <c r="I54" s="20">
        <v>0</v>
      </c>
      <c r="J54" s="20">
        <v>1386.3250700000001</v>
      </c>
      <c r="K54" s="18"/>
    </row>
    <row r="55" spans="2:11" ht="13.5" customHeight="1">
      <c r="B55" s="11"/>
      <c r="C55" s="12" t="s">
        <v>67</v>
      </c>
      <c r="D55" s="19" t="s">
        <v>36</v>
      </c>
      <c r="E55" s="23">
        <v>10479299.4</v>
      </c>
      <c r="F55" s="30">
        <v>2025</v>
      </c>
      <c r="G55" s="20">
        <v>0</v>
      </c>
      <c r="H55" s="23">
        <v>0</v>
      </c>
      <c r="I55" s="20">
        <v>0</v>
      </c>
      <c r="J55" s="20">
        <v>1207.90453</v>
      </c>
      <c r="K55" s="18"/>
    </row>
    <row r="56" spans="2:11" ht="13.5" customHeight="1" thickBot="1">
      <c r="B56" s="11"/>
      <c r="C56" s="12" t="s">
        <v>89</v>
      </c>
      <c r="D56" s="31" t="s">
        <v>36</v>
      </c>
      <c r="E56" s="23">
        <v>767288.47005540004</v>
      </c>
      <c r="F56" s="30">
        <v>2036</v>
      </c>
      <c r="G56" s="32">
        <v>0</v>
      </c>
      <c r="H56" s="23">
        <v>0</v>
      </c>
      <c r="I56" s="20">
        <v>0</v>
      </c>
      <c r="J56" s="20">
        <v>0</v>
      </c>
      <c r="K56" s="18"/>
    </row>
    <row r="57" spans="2:11" ht="13.5" thickBot="1">
      <c r="B57" s="81" t="s">
        <v>14</v>
      </c>
      <c r="C57" s="82"/>
      <c r="D57" s="31"/>
      <c r="E57" s="10">
        <f>E58</f>
        <v>59.945999999999998</v>
      </c>
      <c r="F57" s="24"/>
      <c r="G57" s="10">
        <f t="shared" ref="G57:J57" si="2">G58</f>
        <v>0</v>
      </c>
      <c r="H57" s="25">
        <f t="shared" si="2"/>
        <v>0</v>
      </c>
      <c r="I57" s="10">
        <f t="shared" si="2"/>
        <v>0</v>
      </c>
      <c r="J57" s="10">
        <f t="shared" si="2"/>
        <v>0</v>
      </c>
    </row>
    <row r="58" spans="2:11" ht="13.5" customHeight="1" thickBot="1">
      <c r="B58" s="11"/>
      <c r="C58" s="12" t="s">
        <v>31</v>
      </c>
      <c r="D58" s="9" t="s">
        <v>7</v>
      </c>
      <c r="E58" s="20">
        <v>59.945999999999998</v>
      </c>
      <c r="F58" s="22">
        <v>0</v>
      </c>
      <c r="G58" s="20">
        <v>0</v>
      </c>
      <c r="H58" s="23">
        <v>0</v>
      </c>
      <c r="I58" s="20">
        <v>0</v>
      </c>
      <c r="J58" s="20">
        <v>0</v>
      </c>
      <c r="K58" s="18"/>
    </row>
    <row r="59" spans="2:11" ht="13.5" thickBot="1">
      <c r="B59" s="81" t="s">
        <v>56</v>
      </c>
      <c r="C59" s="82"/>
      <c r="D59" s="9"/>
      <c r="E59" s="10">
        <f>E60+E63+E66+E67+E68+E69+E70</f>
        <v>14532828.409777598</v>
      </c>
      <c r="F59" s="24"/>
      <c r="G59" s="10">
        <f t="shared" ref="G59:J59" si="3">G60+G63+G66+G67+G68+G69+G70</f>
        <v>1494947.6980599081</v>
      </c>
      <c r="H59" s="10">
        <f t="shared" si="3"/>
        <v>84640.669420000006</v>
      </c>
      <c r="I59" s="10">
        <f t="shared" si="3"/>
        <v>9517.3727799999997</v>
      </c>
      <c r="J59" s="10">
        <f t="shared" si="3"/>
        <v>6052.2878499999997</v>
      </c>
    </row>
    <row r="60" spans="2:11" ht="13.5" customHeight="1">
      <c r="B60" s="11" t="s">
        <v>54</v>
      </c>
      <c r="C60" s="33"/>
      <c r="D60" s="13"/>
      <c r="E60" s="17">
        <f>SUM(E61:E62)</f>
        <v>2296672.6096799998</v>
      </c>
      <c r="F60" s="26"/>
      <c r="G60" s="16">
        <f t="shared" ref="G60" si="4">SUM(G61:G62)</f>
        <v>0</v>
      </c>
      <c r="H60" s="17">
        <f t="shared" ref="H60:J60" si="5">SUM(H61:H62)</f>
        <v>0</v>
      </c>
      <c r="I60" s="14">
        <f t="shared" si="5"/>
        <v>0</v>
      </c>
      <c r="J60" s="14">
        <f t="shared" si="5"/>
        <v>0</v>
      </c>
      <c r="K60" s="18"/>
    </row>
    <row r="61" spans="2:11" ht="13.5" customHeight="1">
      <c r="B61" s="11"/>
      <c r="C61" s="12" t="s">
        <v>15</v>
      </c>
      <c r="D61" s="19" t="s">
        <v>36</v>
      </c>
      <c r="E61" s="23">
        <v>881241.98399999994</v>
      </c>
      <c r="F61" s="30">
        <v>2025</v>
      </c>
      <c r="G61" s="20">
        <v>0</v>
      </c>
      <c r="H61" s="23">
        <v>0</v>
      </c>
      <c r="I61" s="20">
        <v>0</v>
      </c>
      <c r="J61" s="20">
        <v>0</v>
      </c>
      <c r="K61" s="18"/>
    </row>
    <row r="62" spans="2:11" ht="13.5" customHeight="1">
      <c r="B62" s="11"/>
      <c r="C62" s="12" t="s">
        <v>16</v>
      </c>
      <c r="D62" s="19" t="s">
        <v>36</v>
      </c>
      <c r="E62" s="23">
        <v>1415430.6256799998</v>
      </c>
      <c r="F62" s="30">
        <v>2025</v>
      </c>
      <c r="G62" s="20">
        <v>0</v>
      </c>
      <c r="H62" s="23">
        <v>0</v>
      </c>
      <c r="I62" s="20">
        <v>0</v>
      </c>
      <c r="J62" s="20">
        <v>0</v>
      </c>
      <c r="K62" s="18"/>
    </row>
    <row r="63" spans="2:11" ht="14.25" customHeight="1">
      <c r="B63" s="11" t="s">
        <v>17</v>
      </c>
      <c r="C63" s="12"/>
      <c r="D63" s="19"/>
      <c r="E63" s="17">
        <f>SUM(E64:E65)</f>
        <v>869309.84609999997</v>
      </c>
      <c r="F63" s="26"/>
      <c r="G63" s="14">
        <f t="shared" ref="G63:J63" si="6">SUM(G64:G65)</f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8"/>
    </row>
    <row r="64" spans="2:11" ht="13.5" customHeight="1">
      <c r="B64" s="11"/>
      <c r="C64" s="12" t="s">
        <v>18</v>
      </c>
      <c r="D64" s="19" t="s">
        <v>36</v>
      </c>
      <c r="E64" s="23">
        <v>60118.232579999996</v>
      </c>
      <c r="F64" s="30">
        <v>2025</v>
      </c>
      <c r="G64" s="20">
        <v>0</v>
      </c>
      <c r="H64" s="23">
        <v>0</v>
      </c>
      <c r="I64" s="20">
        <v>0</v>
      </c>
      <c r="J64" s="20">
        <v>0</v>
      </c>
      <c r="K64" s="18"/>
    </row>
    <row r="65" spans="2:11" ht="13.5" customHeight="1">
      <c r="B65" s="11"/>
      <c r="C65" s="12" t="s">
        <v>19</v>
      </c>
      <c r="D65" s="19" t="s">
        <v>36</v>
      </c>
      <c r="E65" s="23">
        <v>809191.61352000001</v>
      </c>
      <c r="F65" s="30">
        <v>2025</v>
      </c>
      <c r="G65" s="20">
        <v>0</v>
      </c>
      <c r="H65" s="23">
        <v>0</v>
      </c>
      <c r="I65" s="20">
        <v>0</v>
      </c>
      <c r="J65" s="20">
        <v>0</v>
      </c>
      <c r="K65" s="18"/>
    </row>
    <row r="66" spans="2:11" ht="13.5" customHeight="1">
      <c r="B66" s="11" t="s">
        <v>76</v>
      </c>
      <c r="C66" s="12"/>
      <c r="D66" s="19" t="s">
        <v>74</v>
      </c>
      <c r="E66" s="23">
        <v>1929970.4923994881</v>
      </c>
      <c r="F66" s="30">
        <v>2027</v>
      </c>
      <c r="G66" s="20">
        <v>330978.39783905901</v>
      </c>
      <c r="H66" s="23">
        <v>0</v>
      </c>
      <c r="I66" s="20">
        <v>0</v>
      </c>
      <c r="J66" s="20">
        <v>6052.2878499999997</v>
      </c>
      <c r="K66" s="18"/>
    </row>
    <row r="67" spans="2:11" ht="13.5" customHeight="1">
      <c r="B67" s="11" t="s">
        <v>77</v>
      </c>
      <c r="C67" s="12"/>
      <c r="D67" s="19" t="s">
        <v>74</v>
      </c>
      <c r="E67" s="23">
        <v>895159.78032500786</v>
      </c>
      <c r="F67" s="30">
        <v>2030</v>
      </c>
      <c r="G67" s="20">
        <v>142231.42227852301</v>
      </c>
      <c r="H67" s="23">
        <v>0</v>
      </c>
      <c r="I67" s="20">
        <v>0</v>
      </c>
      <c r="J67" s="20">
        <v>0</v>
      </c>
      <c r="K67" s="18"/>
    </row>
    <row r="68" spans="2:11" ht="13.5" customHeight="1">
      <c r="B68" s="11" t="s">
        <v>78</v>
      </c>
      <c r="C68" s="12"/>
      <c r="D68" s="19" t="s">
        <v>74</v>
      </c>
      <c r="E68" s="23">
        <v>5080924.1478086077</v>
      </c>
      <c r="F68" s="30">
        <v>2030</v>
      </c>
      <c r="G68" s="20">
        <v>224870.53500861698</v>
      </c>
      <c r="H68" s="23">
        <v>0</v>
      </c>
      <c r="I68" s="20">
        <v>0</v>
      </c>
      <c r="J68" s="20">
        <v>0</v>
      </c>
      <c r="K68" s="18"/>
    </row>
    <row r="69" spans="2:11" ht="13.5" customHeight="1">
      <c r="B69" s="11" t="s">
        <v>93</v>
      </c>
      <c r="C69" s="12"/>
      <c r="D69" s="19" t="s">
        <v>74</v>
      </c>
      <c r="E69" s="23">
        <v>2935388.7973864963</v>
      </c>
      <c r="F69" s="30">
        <v>2031</v>
      </c>
      <c r="G69" s="20">
        <v>796867.34293370903</v>
      </c>
      <c r="H69" s="23">
        <v>84640.669420000006</v>
      </c>
      <c r="I69" s="20">
        <v>9517.3727799999997</v>
      </c>
      <c r="J69" s="20">
        <v>0</v>
      </c>
      <c r="K69" s="18"/>
    </row>
    <row r="70" spans="2:11" ht="13.5" customHeight="1" thickBot="1">
      <c r="B70" s="11" t="s">
        <v>94</v>
      </c>
      <c r="C70" s="12"/>
      <c r="D70" s="31" t="s">
        <v>74</v>
      </c>
      <c r="E70" s="23">
        <v>525402.73607800005</v>
      </c>
      <c r="F70" s="30">
        <v>2042</v>
      </c>
      <c r="G70" s="32">
        <v>0</v>
      </c>
      <c r="H70" s="23">
        <v>0</v>
      </c>
      <c r="I70" s="20">
        <v>0</v>
      </c>
      <c r="J70" s="20">
        <v>0</v>
      </c>
      <c r="K70" s="18"/>
    </row>
    <row r="71" spans="2:11" ht="13.5" thickBot="1">
      <c r="B71" s="81" t="s">
        <v>26</v>
      </c>
      <c r="C71" s="82"/>
      <c r="D71" s="31"/>
      <c r="E71" s="10">
        <v>0</v>
      </c>
      <c r="F71" s="24"/>
      <c r="G71" s="10">
        <v>0</v>
      </c>
      <c r="H71" s="25">
        <v>0</v>
      </c>
      <c r="I71" s="10">
        <v>0</v>
      </c>
      <c r="J71" s="10">
        <v>0</v>
      </c>
    </row>
    <row r="72" spans="2:11" ht="13.5" thickBot="1">
      <c r="B72" s="81" t="s">
        <v>61</v>
      </c>
      <c r="C72" s="82"/>
      <c r="D72" s="9"/>
      <c r="E72" s="10">
        <v>0</v>
      </c>
      <c r="F72" s="24"/>
      <c r="G72" s="10">
        <v>0</v>
      </c>
      <c r="H72" s="25">
        <v>0</v>
      </c>
      <c r="I72" s="10">
        <v>0</v>
      </c>
      <c r="J72" s="10">
        <v>0</v>
      </c>
    </row>
    <row r="73" spans="2:11" ht="13.5" thickBot="1">
      <c r="B73" s="81" t="s">
        <v>20</v>
      </c>
      <c r="C73" s="82"/>
      <c r="D73" s="9"/>
      <c r="E73" s="10">
        <f>E74+E77+E78</f>
        <v>9073786.7139893994</v>
      </c>
      <c r="F73" s="24"/>
      <c r="G73" s="10">
        <f t="shared" ref="G73" si="7">G74+G77+G78</f>
        <v>0</v>
      </c>
      <c r="H73" s="25">
        <f t="shared" ref="H73:J73" si="8">H74+H77+H78</f>
        <v>591879.15538000001</v>
      </c>
      <c r="I73" s="10">
        <f t="shared" si="8"/>
        <v>32090.944809999997</v>
      </c>
      <c r="J73" s="10">
        <f t="shared" si="8"/>
        <v>0</v>
      </c>
    </row>
    <row r="74" spans="2:11" ht="13.5" customHeight="1">
      <c r="B74" s="11" t="s">
        <v>59</v>
      </c>
      <c r="C74" s="12"/>
      <c r="D74" s="19"/>
      <c r="E74" s="14">
        <f>SUM(E75:E76)</f>
        <v>9073786.7139893994</v>
      </c>
      <c r="F74" s="15"/>
      <c r="G74" s="14">
        <f t="shared" ref="G74" si="9">SUM(G75:G76)</f>
        <v>0</v>
      </c>
      <c r="H74" s="17">
        <f t="shared" ref="H74:J74" si="10">SUM(H75:H76)</f>
        <v>591879.15538000001</v>
      </c>
      <c r="I74" s="14">
        <f t="shared" si="10"/>
        <v>32090.944809999997</v>
      </c>
      <c r="J74" s="14">
        <f t="shared" si="10"/>
        <v>0</v>
      </c>
      <c r="K74" s="18"/>
    </row>
    <row r="75" spans="2:11" ht="13.5" customHeight="1">
      <c r="B75" s="11"/>
      <c r="C75" s="12" t="s">
        <v>21</v>
      </c>
      <c r="D75" s="19" t="s">
        <v>36</v>
      </c>
      <c r="E75" s="20">
        <v>603525.28319459991</v>
      </c>
      <c r="F75" s="21">
        <v>2021</v>
      </c>
      <c r="G75" s="20">
        <v>0</v>
      </c>
      <c r="H75" s="23">
        <v>591879.15538000001</v>
      </c>
      <c r="I75" s="20">
        <v>32090.944809999997</v>
      </c>
      <c r="J75" s="20">
        <v>0</v>
      </c>
      <c r="K75" s="18"/>
    </row>
    <row r="76" spans="2:11" ht="13.5" customHeight="1">
      <c r="B76" s="11"/>
      <c r="C76" s="12" t="s">
        <v>22</v>
      </c>
      <c r="D76" s="19" t="s">
        <v>36</v>
      </c>
      <c r="E76" s="20">
        <v>8470261.4307947997</v>
      </c>
      <c r="F76" s="21">
        <v>2031</v>
      </c>
      <c r="G76" s="20">
        <v>0</v>
      </c>
      <c r="H76" s="23">
        <v>0</v>
      </c>
      <c r="I76" s="20">
        <v>0</v>
      </c>
      <c r="J76" s="20">
        <v>0</v>
      </c>
      <c r="K76" s="18"/>
    </row>
    <row r="77" spans="2:11" ht="13.5" customHeight="1">
      <c r="B77" s="11" t="s">
        <v>60</v>
      </c>
      <c r="C77" s="12"/>
      <c r="D77" s="19"/>
      <c r="E77" s="14">
        <v>0</v>
      </c>
      <c r="F77" s="26"/>
      <c r="G77" s="14">
        <v>0</v>
      </c>
      <c r="H77" s="26">
        <v>0</v>
      </c>
      <c r="I77" s="14">
        <v>0</v>
      </c>
      <c r="J77" s="14">
        <v>0</v>
      </c>
      <c r="K77" s="18"/>
    </row>
    <row r="78" spans="2:11" ht="13.5" customHeight="1" thickBot="1">
      <c r="B78" s="11" t="s">
        <v>26</v>
      </c>
      <c r="C78" s="12"/>
      <c r="D78" s="19"/>
      <c r="E78" s="20">
        <v>0</v>
      </c>
      <c r="F78" s="22">
        <v>0</v>
      </c>
      <c r="G78" s="20">
        <v>0</v>
      </c>
      <c r="H78" s="23">
        <v>0</v>
      </c>
      <c r="I78" s="20">
        <v>0</v>
      </c>
      <c r="J78" s="20">
        <v>0</v>
      </c>
      <c r="K78" s="18"/>
    </row>
    <row r="79" spans="2:11" ht="13.5" thickBot="1">
      <c r="B79" s="81" t="s">
        <v>23</v>
      </c>
      <c r="C79" s="82"/>
      <c r="D79" s="9"/>
      <c r="E79" s="10">
        <f>E80</f>
        <v>898.62451975711701</v>
      </c>
      <c r="F79" s="24"/>
      <c r="G79" s="10">
        <f t="shared" ref="G79:J79" si="11">G80</f>
        <v>0</v>
      </c>
      <c r="H79" s="25">
        <f t="shared" si="11"/>
        <v>0</v>
      </c>
      <c r="I79" s="10">
        <f t="shared" si="11"/>
        <v>0</v>
      </c>
      <c r="J79" s="10">
        <f t="shared" si="11"/>
        <v>0</v>
      </c>
    </row>
    <row r="80" spans="2:11" ht="13.5" customHeight="1" thickBot="1">
      <c r="B80" s="11"/>
      <c r="C80" s="12" t="s">
        <v>24</v>
      </c>
      <c r="D80" s="19" t="s">
        <v>7</v>
      </c>
      <c r="E80" s="20">
        <v>898.62451975711701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1" t="s">
        <v>47</v>
      </c>
      <c r="C81" s="82"/>
      <c r="D81" s="13"/>
      <c r="E81" s="10">
        <f>E82+E88</f>
        <v>180568481.93343651</v>
      </c>
      <c r="F81" s="24"/>
      <c r="G81" s="10">
        <f>SUM(G82,G88)</f>
        <v>2176087.0347077148</v>
      </c>
      <c r="H81" s="25">
        <f>SUM(H82,H88)</f>
        <v>815953.125</v>
      </c>
      <c r="I81" s="10">
        <f>SUM(I82,I88)</f>
        <v>3507163.674147896</v>
      </c>
      <c r="J81" s="10">
        <f>SUM(J82,J88)</f>
        <v>1444.57393</v>
      </c>
    </row>
    <row r="82" spans="2:11" ht="12.75" customHeight="1">
      <c r="B82" s="11" t="s">
        <v>48</v>
      </c>
      <c r="C82" s="12"/>
      <c r="D82" s="13"/>
      <c r="E82" s="17">
        <f>E83+E86</f>
        <v>28376418.91</v>
      </c>
      <c r="F82" s="26"/>
      <c r="G82" s="16">
        <f>G83+G86</f>
        <v>0</v>
      </c>
      <c r="H82" s="17">
        <f>H83+H86</f>
        <v>815953.125</v>
      </c>
      <c r="I82" s="14">
        <f>I83+I86</f>
        <v>348820.00445999991</v>
      </c>
      <c r="J82" s="14">
        <f>J83+J86</f>
        <v>1095.65147</v>
      </c>
      <c r="K82" s="18"/>
    </row>
    <row r="83" spans="2:11" ht="12.75" customHeight="1">
      <c r="B83" s="11" t="s">
        <v>49</v>
      </c>
      <c r="C83" s="12"/>
      <c r="D83" s="19"/>
      <c r="E83" s="17">
        <f>SUM(E84:E85)</f>
        <v>28367437.5</v>
      </c>
      <c r="F83" s="26"/>
      <c r="G83" s="14">
        <f t="shared" ref="G83:J83" si="12">SUM(G84:G85)</f>
        <v>0</v>
      </c>
      <c r="H83" s="17">
        <f t="shared" si="12"/>
        <v>815953.125</v>
      </c>
      <c r="I83" s="17">
        <f t="shared" si="12"/>
        <v>348820.00445999991</v>
      </c>
      <c r="J83" s="17">
        <f t="shared" si="12"/>
        <v>1095.65147</v>
      </c>
      <c r="K83" s="18"/>
    </row>
    <row r="84" spans="2:11" ht="12.75" customHeight="1">
      <c r="B84" s="11"/>
      <c r="C84" s="12" t="s">
        <v>65</v>
      </c>
      <c r="D84" s="19" t="s">
        <v>36</v>
      </c>
      <c r="E84" s="23">
        <v>19367437.5</v>
      </c>
      <c r="F84" s="30">
        <v>2026</v>
      </c>
      <c r="G84" s="20">
        <v>0</v>
      </c>
      <c r="H84" s="23">
        <v>815953.125</v>
      </c>
      <c r="I84" s="20">
        <v>348820.00445999991</v>
      </c>
      <c r="J84" s="20">
        <v>1095.65147</v>
      </c>
      <c r="K84" s="18"/>
    </row>
    <row r="85" spans="2:11" ht="12.75" customHeight="1">
      <c r="B85" s="11"/>
      <c r="C85" s="12" t="s">
        <v>95</v>
      </c>
      <c r="D85" s="19" t="s">
        <v>7</v>
      </c>
      <c r="E85" s="23">
        <v>9000000</v>
      </c>
      <c r="F85" s="30">
        <v>2023</v>
      </c>
      <c r="G85" s="20">
        <v>0</v>
      </c>
      <c r="H85" s="23">
        <v>0</v>
      </c>
      <c r="I85" s="20">
        <v>0</v>
      </c>
      <c r="J85" s="20">
        <v>0</v>
      </c>
      <c r="K85" s="18"/>
    </row>
    <row r="86" spans="2:11" ht="12.75" customHeight="1">
      <c r="B86" s="11" t="s">
        <v>50</v>
      </c>
      <c r="C86" s="12"/>
      <c r="D86" s="19"/>
      <c r="E86" s="17">
        <f>E87</f>
        <v>8981.41</v>
      </c>
      <c r="F86" s="26"/>
      <c r="G86" s="14">
        <f t="shared" ref="G86:J86" si="13">G87</f>
        <v>0</v>
      </c>
      <c r="H86" s="17">
        <f t="shared" si="13"/>
        <v>0</v>
      </c>
      <c r="I86" s="14">
        <f t="shared" si="13"/>
        <v>0</v>
      </c>
      <c r="J86" s="14">
        <f t="shared" si="13"/>
        <v>0</v>
      </c>
      <c r="K86" s="18"/>
    </row>
    <row r="87" spans="2:11" ht="12.75" customHeight="1">
      <c r="B87" s="11"/>
      <c r="C87" s="12" t="s">
        <v>25</v>
      </c>
      <c r="D87" s="19" t="s">
        <v>7</v>
      </c>
      <c r="E87" s="23">
        <v>8981.41</v>
      </c>
      <c r="F87" s="22">
        <v>0</v>
      </c>
      <c r="G87" s="20">
        <v>0</v>
      </c>
      <c r="H87" s="23">
        <v>0</v>
      </c>
      <c r="I87" s="20">
        <v>0</v>
      </c>
      <c r="J87" s="20">
        <v>0</v>
      </c>
      <c r="K87" s="18"/>
    </row>
    <row r="88" spans="2:11" ht="12.75" customHeight="1">
      <c r="B88" s="11" t="s">
        <v>51</v>
      </c>
      <c r="C88" s="12"/>
      <c r="D88" s="19"/>
      <c r="E88" s="17">
        <f>SUM(E89:E91)</f>
        <v>152192063.02343652</v>
      </c>
      <c r="F88" s="26"/>
      <c r="G88" s="14">
        <f>SUM(G89:G91)</f>
        <v>2176087.0347077148</v>
      </c>
      <c r="H88" s="17">
        <f>SUM(H89:H91)</f>
        <v>0</v>
      </c>
      <c r="I88" s="17">
        <f>SUM(I89:I91)</f>
        <v>3158343.669687896</v>
      </c>
      <c r="J88" s="17">
        <f>SUM(J89:J91)</f>
        <v>348.92245999999994</v>
      </c>
      <c r="K88" s="18"/>
    </row>
    <row r="89" spans="2:11" ht="12.75" customHeight="1">
      <c r="B89" s="11"/>
      <c r="C89" s="12" t="s">
        <v>100</v>
      </c>
      <c r="D89" s="19" t="s">
        <v>36</v>
      </c>
      <c r="E89" s="23">
        <v>64857085.298876524</v>
      </c>
      <c r="F89" s="30">
        <v>2025</v>
      </c>
      <c r="G89" s="20">
        <v>1102842.5725477147</v>
      </c>
      <c r="H89" s="23">
        <v>0</v>
      </c>
      <c r="I89" s="20">
        <v>1584758.2679379494</v>
      </c>
      <c r="J89" s="20">
        <v>154.17240994607255</v>
      </c>
      <c r="K89" s="18"/>
    </row>
    <row r="90" spans="2:11" ht="12.75" customHeight="1">
      <c r="B90" s="11"/>
      <c r="C90" s="12" t="s">
        <v>101</v>
      </c>
      <c r="D90" s="19" t="s">
        <v>36</v>
      </c>
      <c r="E90" s="23">
        <v>46356735.949559994</v>
      </c>
      <c r="F90" s="30">
        <v>2027</v>
      </c>
      <c r="G90" s="20">
        <v>531436.18715999997</v>
      </c>
      <c r="H90" s="23">
        <v>0</v>
      </c>
      <c r="I90" s="20">
        <v>774048.06104422477</v>
      </c>
      <c r="J90" s="20">
        <v>75.302875775166569</v>
      </c>
      <c r="K90" s="18"/>
    </row>
    <row r="91" spans="2:11" ht="12.75" customHeight="1" thickBot="1">
      <c r="B91" s="11"/>
      <c r="C91" s="12" t="s">
        <v>102</v>
      </c>
      <c r="D91" s="31" t="s">
        <v>36</v>
      </c>
      <c r="E91" s="23">
        <v>40978241.774999999</v>
      </c>
      <c r="F91" s="30">
        <v>2029</v>
      </c>
      <c r="G91" s="32">
        <v>541808.27500000002</v>
      </c>
      <c r="H91" s="23">
        <v>0</v>
      </c>
      <c r="I91" s="20">
        <v>799537.34070572141</v>
      </c>
      <c r="J91" s="20">
        <v>119.44717427876083</v>
      </c>
      <c r="K91" s="18"/>
    </row>
    <row r="92" spans="2:11" ht="13.5" thickBot="1">
      <c r="B92" s="81" t="s">
        <v>52</v>
      </c>
      <c r="C92" s="82"/>
      <c r="D92" s="31"/>
      <c r="E92" s="34"/>
      <c r="F92" s="35"/>
      <c r="G92" s="34"/>
      <c r="H92" s="35"/>
      <c r="I92" s="34"/>
      <c r="J92" s="34"/>
    </row>
    <row r="93" spans="2:11" ht="13.5" thickBot="1">
      <c r="B93" s="81" t="s">
        <v>26</v>
      </c>
      <c r="C93" s="82"/>
      <c r="D93" s="9"/>
      <c r="E93" s="20"/>
      <c r="F93" s="22"/>
      <c r="G93" s="20"/>
      <c r="H93" s="22"/>
      <c r="I93" s="20"/>
      <c r="J93" s="20"/>
    </row>
    <row r="94" spans="2:11" ht="13.5" thickBot="1">
      <c r="B94" s="81" t="s">
        <v>55</v>
      </c>
      <c r="C94" s="82"/>
      <c r="D94" s="9" t="s">
        <v>27</v>
      </c>
      <c r="E94" s="10">
        <f>E81+E79+E73+E72+E71+E59+E57+E37+E7</f>
        <v>246564191.1901322</v>
      </c>
      <c r="F94" s="24"/>
      <c r="G94" s="10">
        <f>G81+G79+G73+G72+G71+G59+G57+G37+G7</f>
        <v>3671034.7327676229</v>
      </c>
      <c r="H94" s="25">
        <f>H81+H79+H73+H72+H71+H59+H57+H37+H7</f>
        <v>2392988.016868907</v>
      </c>
      <c r="I94" s="10">
        <f>I81+I79+I73+I72+I71+I59+I57+I37+I7</f>
        <v>3719064.9719278957</v>
      </c>
      <c r="J94" s="10">
        <f>J81+J79+J73+J72+J71+J59+J57+J37+J7</f>
        <v>10091.09138</v>
      </c>
      <c r="K94" s="36"/>
    </row>
    <row r="95" spans="2:11" ht="13.5" thickBot="1">
      <c r="B95" s="81" t="s">
        <v>28</v>
      </c>
      <c r="C95" s="82"/>
      <c r="D95" s="9"/>
      <c r="E95" s="34"/>
      <c r="F95" s="35"/>
      <c r="G95" s="34"/>
      <c r="H95" s="37"/>
      <c r="I95" s="37"/>
      <c r="J95" s="37"/>
    </row>
    <row r="96" spans="2:11">
      <c r="B96" s="38" t="s">
        <v>29</v>
      </c>
      <c r="C96" s="39"/>
      <c r="D96" s="13" t="s">
        <v>7</v>
      </c>
      <c r="E96" s="40"/>
      <c r="F96" s="41"/>
      <c r="G96" s="40"/>
      <c r="H96" s="42"/>
      <c r="I96" s="40"/>
      <c r="J96" s="40"/>
    </row>
    <row r="97" spans="2:11">
      <c r="B97" s="43" t="s">
        <v>14</v>
      </c>
      <c r="C97" s="44"/>
      <c r="D97" s="19" t="s">
        <v>7</v>
      </c>
      <c r="E97" s="45"/>
      <c r="F97" s="46"/>
      <c r="G97" s="45"/>
      <c r="H97" s="47"/>
      <c r="I97" s="45"/>
      <c r="J97" s="45"/>
      <c r="K97" s="18"/>
    </row>
    <row r="98" spans="2:11">
      <c r="B98" s="43" t="s">
        <v>30</v>
      </c>
      <c r="C98" s="44"/>
      <c r="D98" s="19" t="s">
        <v>7</v>
      </c>
      <c r="E98" s="45"/>
      <c r="F98" s="46"/>
      <c r="G98" s="45"/>
      <c r="H98" s="47"/>
      <c r="I98" s="45"/>
      <c r="J98" s="45"/>
      <c r="K98" s="48"/>
    </row>
    <row r="99" spans="2:11" ht="13.5" thickBot="1">
      <c r="B99" s="49" t="s">
        <v>26</v>
      </c>
      <c r="C99" s="50"/>
      <c r="D99" s="31" t="s">
        <v>7</v>
      </c>
      <c r="E99" s="51"/>
      <c r="F99" s="52"/>
      <c r="G99" s="51"/>
      <c r="H99" s="53"/>
      <c r="I99" s="51"/>
      <c r="J99" s="51"/>
      <c r="K99" s="4"/>
    </row>
    <row r="100" spans="2:11" ht="12.75" customHeight="1">
      <c r="B100" s="12"/>
      <c r="C100" s="12"/>
      <c r="D100" s="54"/>
      <c r="E100" s="4"/>
      <c r="F100" s="4"/>
      <c r="G100" s="4"/>
      <c r="H100" s="4"/>
      <c r="I100" s="4"/>
      <c r="J100" s="4"/>
      <c r="K100" s="55"/>
    </row>
    <row r="101" spans="2:11" ht="12.75" customHeight="1">
      <c r="B101" s="1" t="s">
        <v>32</v>
      </c>
      <c r="C101" s="12"/>
      <c r="D101" s="56"/>
      <c r="E101" s="18"/>
      <c r="F101" s="18"/>
      <c r="G101" s="18"/>
      <c r="H101" s="18"/>
      <c r="I101" s="18"/>
      <c r="J101" s="18"/>
    </row>
    <row r="102" spans="2:11" ht="12.75" customHeight="1">
      <c r="B102" s="57" t="s">
        <v>108</v>
      </c>
      <c r="E102" s="1"/>
      <c r="F102" s="1"/>
      <c r="G102" s="1"/>
    </row>
    <row r="103" spans="2:11" ht="12.75" customHeight="1">
      <c r="B103" s="1" t="s">
        <v>64</v>
      </c>
      <c r="C103" s="57"/>
      <c r="D103" s="58"/>
      <c r="E103" s="59"/>
      <c r="F103" s="59"/>
      <c r="G103" s="59"/>
      <c r="H103" s="59"/>
      <c r="I103" s="59"/>
      <c r="J103" s="59"/>
    </row>
    <row r="104" spans="2:11" ht="12.75" customHeight="1">
      <c r="B104" s="57" t="s">
        <v>105</v>
      </c>
      <c r="C104" s="57"/>
      <c r="D104" s="60"/>
      <c r="E104" s="60"/>
      <c r="F104" s="60"/>
      <c r="G104" s="60"/>
      <c r="H104" s="60"/>
      <c r="I104" s="61"/>
      <c r="J104" s="60"/>
      <c r="K104" s="62"/>
    </row>
    <row r="105" spans="2:11">
      <c r="C105" s="1" t="s">
        <v>106</v>
      </c>
      <c r="D105" s="62"/>
      <c r="E105" s="63"/>
      <c r="F105" s="63"/>
      <c r="G105" s="63"/>
      <c r="H105" s="64"/>
      <c r="I105" s="64"/>
      <c r="J105" s="64"/>
      <c r="K105" s="65"/>
    </row>
    <row r="106" spans="2:11">
      <c r="B106" s="66"/>
      <c r="D106" s="62"/>
      <c r="E106" s="64"/>
      <c r="F106" s="64"/>
      <c r="G106" s="64"/>
      <c r="H106" s="64"/>
      <c r="I106" s="67"/>
      <c r="J106" s="67"/>
      <c r="K106" s="68"/>
    </row>
    <row r="107" spans="2:11">
      <c r="B107" s="66"/>
      <c r="E107" s="69"/>
      <c r="F107" s="69"/>
      <c r="G107" s="69"/>
      <c r="H107" s="69"/>
      <c r="I107" s="69"/>
      <c r="J107" s="70"/>
      <c r="K107" s="62"/>
    </row>
    <row r="108" spans="2:11">
      <c r="E108" s="71"/>
      <c r="F108" s="71"/>
      <c r="G108" s="71"/>
      <c r="H108" s="69"/>
      <c r="I108" s="72"/>
      <c r="J108" s="73"/>
      <c r="K108" s="62"/>
    </row>
    <row r="109" spans="2:11">
      <c r="E109" s="74"/>
      <c r="F109" s="74"/>
      <c r="G109" s="74"/>
      <c r="H109" s="74"/>
      <c r="I109" s="74"/>
      <c r="J109" s="74"/>
      <c r="K109" s="62"/>
    </row>
    <row r="110" spans="2:11">
      <c r="E110" s="74"/>
      <c r="F110" s="74"/>
      <c r="G110" s="74"/>
      <c r="H110" s="75"/>
      <c r="I110" s="76"/>
      <c r="J110" s="77"/>
      <c r="K110" s="62"/>
    </row>
    <row r="111" spans="2:11">
      <c r="E111" s="75"/>
      <c r="F111" s="75"/>
      <c r="G111" s="75"/>
      <c r="H111" s="78"/>
      <c r="I111" s="75"/>
      <c r="J111" s="79"/>
      <c r="K111" s="72"/>
    </row>
    <row r="112" spans="2:11">
      <c r="K112" s="72"/>
    </row>
    <row r="114" spans="5:7">
      <c r="E114" s="5"/>
      <c r="F114" s="5"/>
      <c r="G114" s="5"/>
    </row>
  </sheetData>
  <mergeCells count="22">
    <mergeCell ref="B57:C57"/>
    <mergeCell ref="B81:C81"/>
    <mergeCell ref="B95:C95"/>
    <mergeCell ref="B92:C92"/>
    <mergeCell ref="B93:C93"/>
    <mergeCell ref="B94:C94"/>
    <mergeCell ref="B59:C59"/>
    <mergeCell ref="B79:C79"/>
    <mergeCell ref="B73:C73"/>
    <mergeCell ref="B72:C72"/>
    <mergeCell ref="B71:C71"/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Hiromi Maria Tamashiro</cp:lastModifiedBy>
  <cp:lastPrinted>2016-03-08T16:27:07Z</cp:lastPrinted>
  <dcterms:created xsi:type="dcterms:W3CDTF">2009-07-16T20:06:45Z</dcterms:created>
  <dcterms:modified xsi:type="dcterms:W3CDTF">2021-04-20T16:33:01Z</dcterms:modified>
</cp:coreProperties>
</file>