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FEBRER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Pagados'!$B$1:$AH$128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Pagados'!$D$1:$D$125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24" i="4" l="1"/>
  <c r="AD124" i="4"/>
  <c r="AF124" i="4" l="1"/>
  <c r="AC124" i="4" l="1"/>
  <c r="AH124" i="4"/>
  <c r="AE124" i="4"/>
  <c r="AB124" i="4" l="1"/>
  <c r="AA124" i="4"/>
  <c r="Z124" i="4" l="1"/>
  <c r="Y124" i="4"/>
  <c r="W124" i="4" l="1"/>
  <c r="O61" i="4" l="1"/>
  <c r="V124" i="4" l="1"/>
  <c r="U124" i="4"/>
  <c r="X124" i="4" l="1"/>
  <c r="T124" i="4" l="1"/>
  <c r="S124" i="4"/>
  <c r="R118" i="4" l="1"/>
  <c r="R107" i="4"/>
  <c r="R94" i="4"/>
  <c r="R61" i="4"/>
  <c r="R51" i="4"/>
  <c r="R47" i="4"/>
  <c r="R26" i="4"/>
  <c r="R23" i="4"/>
  <c r="R16" i="4"/>
  <c r="R11" i="4"/>
  <c r="Q118" i="4"/>
  <c r="Q107" i="4"/>
  <c r="Q94" i="4"/>
  <c r="Q61" i="4"/>
  <c r="Q51" i="4"/>
  <c r="Q47" i="4"/>
  <c r="Q26" i="4"/>
  <c r="Q23" i="4"/>
  <c r="Q16" i="4"/>
  <c r="Q11" i="4"/>
  <c r="Q9" i="4" l="1"/>
  <c r="Q59" i="4" l="1"/>
  <c r="Q124" i="4" s="1"/>
  <c r="R59" i="4" l="1"/>
  <c r="R9" i="4"/>
  <c r="R124" i="4" l="1"/>
  <c r="O26" i="4"/>
  <c r="P11" i="4"/>
  <c r="O11" i="4"/>
  <c r="P118" i="4"/>
  <c r="O118" i="4"/>
  <c r="M118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4" i="4"/>
  <c r="F94" i="4"/>
  <c r="G94" i="4"/>
  <c r="H94" i="4"/>
  <c r="I94" i="4"/>
  <c r="J94" i="4"/>
  <c r="K94" i="4"/>
  <c r="L94" i="4"/>
  <c r="M94" i="4"/>
  <c r="N94" i="4"/>
  <c r="O94" i="4"/>
  <c r="P94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18" i="4"/>
  <c r="F118" i="4"/>
  <c r="G118" i="4"/>
  <c r="H118" i="4"/>
  <c r="I118" i="4"/>
  <c r="J118" i="4"/>
  <c r="K118" i="4"/>
  <c r="L118" i="4"/>
  <c r="N118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4" i="4" l="1"/>
  <c r="E124" i="4"/>
  <c r="M124" i="4"/>
  <c r="K124" i="4"/>
  <c r="L124" i="4"/>
  <c r="F124" i="4"/>
  <c r="N124" i="4"/>
  <c r="H124" i="4"/>
  <c r="O124" i="4"/>
  <c r="G124" i="4"/>
  <c r="J124" i="4"/>
  <c r="P124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<sst xmlns="http://schemas.openxmlformats.org/spreadsheetml/2006/main" count="138" uniqueCount="117">
  <si>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</si>
  <si>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</si>
  <si>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</si>
  <si>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</si>
  <si>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</si>
  <si>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</si>
  <si>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</si>
  <si>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</si>
  <si>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</si>
  <si>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</si>
  <si>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</si>
  <si>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</si>
  <si>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</si>
  <si>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</si>
  <si>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</si>
  <si>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</si>
  <si>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</si>
  <si>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</si>
  <si>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</si>
  <si>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</si>
  <si>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</si>
  <si>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</si>
  <si>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</si>
  <si>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</si>
  <si>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</si>
  <si>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</si>
  <si>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</si>
  <si>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</si>
  <si>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</si>
  <si>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</si>
  <si>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</si>
  <si>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</si>
  <si>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</si>
  <si>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</si>
  <si>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</si>
  <si>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</si>
  <si>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</si>
  <si>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</si>
  <si>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</si>
  <si>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</si>
  <si>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</si>
  <si>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</si>
  <si>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</si>
  <si>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</si>
  <si>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</si>
  <si>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</si>
  <si>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</si>
  <si>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</si>
  <si>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</si>
  <si>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</si>
  <si>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</si>
  <si>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</si>
  <si>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</si>
  <si>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</si>
  <si>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</si>
  <si>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</si>
  <si>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</si>
  <si>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</si>
  <si>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</si>
  <si>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</si>
  <si>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</si>
  <si>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</si>
  <si>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</si>
  <si>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</si>
  <si>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</si>
  <si>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</si>
  <si>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</si>
  <si>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</si>
  <si>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</si>
  <si>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</si>
  <si>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</si>
  <si>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</si>
  <si>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</si>
  <si>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</si>
  <si>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</si>
  <si>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</si>
  <si>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</si>
  <si>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</si>
  <si>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</si>
  <si>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</si>
  <si>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</si>
  <si>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</si>
  <si>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</si>
  <si>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</si>
  <si>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</si>
  <si>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</si>
  <si>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</si>
  <si>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</si>
  <si>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</si>
  <si>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</si>
  <si>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</si>
  <si>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</si>
  <si>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</si>
  <si>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</si>
  <si>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</si>
  <si>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</si>
  <si>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</si>
  <si>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</si>
  <si>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</si>
  <si>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</si>
  <si>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</si>
  <si>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</si>
  <si>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</si>
  <si>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</si>
  <si>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</si>
  <si>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</si>
  <si>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</si>
  <si>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</si>
  <si>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</si>
  <si>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</si>
  <si>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</si>
  <si>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</si>
  <si>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</si>
  <si>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</si>
  <si>
    <t>(**) Pagado a Febrero 2022</t>
  </si>
  <si>
    <t>Amortizacón FEBRERO</t>
  </si>
  <si>
    <t>Interés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</si>
</sst>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I128"/>
  <sheetViews>
    <sheetView showGridLines="0" tabSelected="1" view="pageBreakPreview" zoomScaleNormal="100" zoomScaleSheetLayoutView="100" workbookViewId="0">
      <pane xSplit="4" ySplit="8" topLeftCell="AD9" activePane="bottomRight" state="frozen"/>
      <selection activeCell="B65" sqref="B65"/>
      <selection pane="topRight" activeCell="B65" sqref="B65"/>
      <selection pane="bottomLeft" activeCell="B65" sqref="B65"/>
      <selection pane="bottomRight" activeCell="AE9" sqref="AE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0" width="16.42578125" style="5" customWidth="1"/>
    <col min="31" max="31" width="20.7109375" style="5" bestFit="1" customWidth="1"/>
    <col min="32" max="32" width="12" style="5" bestFit="1" customWidth="1"/>
    <col min="33" max="33" width="12" style="5" customWidth="1"/>
    <col min="34" max="34" width="18.28515625" style="5" bestFit="1" customWidth="1"/>
    <col min="35" max="35" width="11.7109375" style="5" bestFit="1" customWidth="1"/>
    <col min="36" max="16384" width="10.7109375" style="5"/>
  </cols>
  <sheetData>
    <row r="1" spans="2:35" s="3" customFormat="1" ht="18.75" customHeight="1" x14ac:dyDescent="0.2">
      <c r="B1" s="2"/>
      <c r="D1" s="1" t="s">
        <v>18</v>
      </c>
      <c r="O1" s="40"/>
      <c r="P1" s="40"/>
    </row>
    <row r="2" spans="2:35" s="3" customFormat="1" ht="18.75" customHeight="1" x14ac:dyDescent="0.2">
      <c r="B2" s="2"/>
      <c r="D2" s="1" t="s">
        <v>19</v>
      </c>
      <c r="O2" s="40"/>
      <c r="P2" s="40"/>
    </row>
    <row r="3" spans="2:35" s="3" customFormat="1" ht="18.75" customHeight="1" x14ac:dyDescent="0.2">
      <c r="B3" s="2"/>
      <c r="D3" s="1" t="s">
        <v>20</v>
      </c>
      <c r="O3" s="40"/>
      <c r="P3" s="40"/>
    </row>
    <row r="4" spans="2:35" s="3" customFormat="1" ht="18.75" customHeight="1" x14ac:dyDescent="0.3">
      <c r="B4" s="2"/>
      <c r="D4" s="4" t="s">
        <v>109</v>
      </c>
      <c r="O4" s="40"/>
      <c r="P4" s="40"/>
    </row>
    <row r="5" spans="2:35" s="3" customFormat="1" ht="18.75" customHeight="1" thickBot="1" x14ac:dyDescent="0.35">
      <c r="B5" s="2"/>
      <c r="D5" s="4"/>
      <c r="O5" s="40"/>
      <c r="P5" s="40"/>
    </row>
    <row r="6" spans="2:35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8"/>
      <c r="AG6" s="58"/>
      <c r="AH6" s="57"/>
    </row>
    <row r="7" spans="2:35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113</v>
      </c>
      <c r="AD7" s="7" t="s">
        <v>115</v>
      </c>
      <c r="AE7" s="7" t="s">
        <v>110</v>
      </c>
      <c r="AF7" s="7" t="s">
        <v>112</v>
      </c>
      <c r="AG7" s="7" t="s">
        <v>116</v>
      </c>
      <c r="AH7" s="7" t="s">
        <v>111</v>
      </c>
    </row>
    <row r="8" spans="2:35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</row>
    <row r="9" spans="2:35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420705405.62</v>
      </c>
      <c r="AE9" s="47">
        <v>832408179.40999997</v>
      </c>
      <c r="AF9" s="47">
        <v>49383799.239999995</v>
      </c>
      <c r="AG9" s="47">
        <v>43689840.719999999</v>
      </c>
      <c r="AH9" s="47">
        <v>93073639.960000023</v>
      </c>
      <c r="AI9" s="55"/>
    </row>
    <row r="10" spans="2:35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55"/>
    </row>
    <row r="11" spans="2:35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55"/>
    </row>
    <row r="12" spans="2:35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55"/>
    </row>
    <row r="13" spans="2:35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55"/>
    </row>
    <row r="14" spans="2:35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55"/>
    </row>
    <row r="15" spans="2:35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55"/>
    </row>
    <row r="16" spans="2:35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55"/>
    </row>
    <row r="17" spans="2:35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55"/>
    </row>
    <row r="18" spans="2:35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100687674.2576087</v>
      </c>
      <c r="AB18" s="48">
        <v>26861824.762071945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5"/>
    </row>
    <row r="19" spans="2:35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55"/>
    </row>
    <row r="20" spans="2:35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55"/>
    </row>
    <row r="21" spans="2:35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5"/>
    </row>
    <row r="22" spans="2:35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55"/>
    </row>
    <row r="23" spans="2:35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55"/>
    </row>
    <row r="24" spans="2:35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55"/>
    </row>
    <row r="25" spans="2:35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5"/>
    </row>
    <row r="26" spans="2:35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4345151449.7589073</v>
      </c>
      <c r="AB26" s="47">
        <v>704957571.10000014</v>
      </c>
      <c r="AC26" s="47">
        <v>411702773.79000002</v>
      </c>
      <c r="AD26" s="47">
        <v>420705405.62</v>
      </c>
      <c r="AE26" s="47">
        <v>832408179.40999997</v>
      </c>
      <c r="AF26" s="47">
        <v>49383799.239999995</v>
      </c>
      <c r="AG26" s="47">
        <v>43689840.719999999</v>
      </c>
      <c r="AH26" s="47">
        <v>93073639.960000023</v>
      </c>
      <c r="AI26" s="55"/>
    </row>
    <row r="27" spans="2:35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5"/>
    </row>
    <row r="28" spans="2:35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5"/>
    </row>
    <row r="29" spans="2:35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5"/>
    </row>
    <row r="30" spans="2:35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5"/>
    </row>
    <row r="31" spans="2:35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5"/>
    </row>
    <row r="32" spans="2:35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5"/>
    </row>
    <row r="33" spans="2:35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55"/>
    </row>
    <row r="34" spans="2:35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55"/>
    </row>
    <row r="35" spans="2:35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55"/>
    </row>
    <row r="36" spans="2:35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155932438.31994116</v>
      </c>
      <c r="AB36" s="48">
        <v>86872581.799999997</v>
      </c>
      <c r="AC36" s="48">
        <v>12994369.859999999</v>
      </c>
      <c r="AD36" s="48">
        <v>12994369.859999999</v>
      </c>
      <c r="AE36" s="48">
        <v>25988739.719999999</v>
      </c>
      <c r="AF36" s="48">
        <v>6962412.7300000004</v>
      </c>
      <c r="AG36" s="48">
        <v>6228909.8600000003</v>
      </c>
      <c r="AH36" s="48">
        <v>13191322.59</v>
      </c>
      <c r="AI36" s="55"/>
    </row>
    <row r="37" spans="2:35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55"/>
    </row>
    <row r="38" spans="2:35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55"/>
    </row>
    <row r="39" spans="2:35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1016559761.5500002</v>
      </c>
      <c r="AB39" s="48">
        <v>286165598.49000007</v>
      </c>
      <c r="AC39" s="48">
        <v>89895731.200000003</v>
      </c>
      <c r="AD39" s="48">
        <v>91079598.25</v>
      </c>
      <c r="AE39" s="48">
        <v>180975329.44999993</v>
      </c>
      <c r="AF39" s="48">
        <v>26054860.289999999</v>
      </c>
      <c r="AG39" s="48">
        <v>25097840.050000001</v>
      </c>
      <c r="AH39" s="48">
        <v>51152700.340000018</v>
      </c>
      <c r="AI39" s="55"/>
    </row>
    <row r="40" spans="2:35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55"/>
    </row>
    <row r="41" spans="2:35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55"/>
    </row>
    <row r="42" spans="2:35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55"/>
    </row>
    <row r="43" spans="2:35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3167659249.8889656</v>
      </c>
      <c r="AB43" s="48">
        <v>331919390.81</v>
      </c>
      <c r="AC43" s="48">
        <v>308812672.73000002</v>
      </c>
      <c r="AD43" s="48">
        <v>316631437.50999999</v>
      </c>
      <c r="AE43" s="48">
        <v>625444110.24000001</v>
      </c>
      <c r="AF43" s="48">
        <v>16366526.219999999</v>
      </c>
      <c r="AG43" s="48">
        <v>12363090.810000001</v>
      </c>
      <c r="AH43" s="48">
        <v>28729617.030000001</v>
      </c>
      <c r="AI43" s="55"/>
    </row>
    <row r="44" spans="2:35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5000000</v>
      </c>
      <c r="AB44" s="48">
        <v>0</v>
      </c>
      <c r="AC44" s="48"/>
      <c r="AD44" s="48"/>
      <c r="AE44" s="48"/>
      <c r="AF44" s="48"/>
      <c r="AG44" s="48"/>
      <c r="AH44" s="48"/>
      <c r="AI44" s="55"/>
    </row>
    <row r="45" spans="2:35" s="24" customFormat="1" ht="12" customHeight="1" outlineLevel="2" x14ac:dyDescent="0.2">
      <c r="B45" s="21"/>
      <c r="C45" s="22"/>
      <c r="D45" s="51" t="s">
        <v>96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5"/>
    </row>
    <row r="46" spans="2:35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5"/>
    </row>
    <row r="47" spans="2:35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55"/>
    </row>
    <row r="48" spans="2:35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55"/>
    </row>
    <row r="49" spans="2:35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55"/>
    </row>
    <row r="50" spans="2:35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55"/>
    </row>
    <row r="51" spans="2:35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55"/>
    </row>
    <row r="52" spans="2:35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5"/>
    </row>
    <row r="53" spans="2:35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55"/>
    </row>
    <row r="54" spans="2:35" s="24" customFormat="1" ht="12" customHeight="1" outlineLevel="2" x14ac:dyDescent="0.2">
      <c r="B54" s="21"/>
      <c r="C54" s="22" t="s">
        <v>100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55"/>
    </row>
    <row r="55" spans="2:35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55"/>
    </row>
    <row r="56" spans="2:35" s="24" customFormat="1" ht="12" customHeight="1" x14ac:dyDescent="0.2">
      <c r="B56" s="21"/>
      <c r="C56" s="22" t="s">
        <v>101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224662500</v>
      </c>
      <c r="AB56" s="47">
        <v>855321126.31999993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55"/>
    </row>
    <row r="57" spans="2:35" s="24" customFormat="1" ht="12" customHeight="1" x14ac:dyDescent="0.2">
      <c r="B57" s="21"/>
      <c r="C57" s="22"/>
      <c r="D57" s="25" t="s">
        <v>99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224662500</v>
      </c>
      <c r="AB57" s="48">
        <v>855321126.31999993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5"/>
    </row>
    <row r="58" spans="2:35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55"/>
    </row>
    <row r="59" spans="2:35" s="13" customFormat="1" ht="12" customHeight="1" outlineLevel="1" x14ac:dyDescent="0.2">
      <c r="B59" s="14" t="s">
        <v>42</v>
      </c>
      <c r="C59" s="15"/>
      <c r="D59" s="16"/>
      <c r="E59" s="17">
        <f>+E61+E94+E107</f>
        <v>381146621.58684361</v>
      </c>
      <c r="F59" s="18">
        <f>+F61+F94+F107</f>
        <v>153393683.61339355</v>
      </c>
      <c r="G59" s="17">
        <f t="shared" ref="G59:R59" si="11">+G61+G94+G107+G118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13863815281.219999</v>
      </c>
      <c r="AB59" s="47">
        <v>11487674697.287281</v>
      </c>
      <c r="AC59" s="47">
        <v>1269356977.0222001</v>
      </c>
      <c r="AD59" s="47">
        <v>9730088.3699999992</v>
      </c>
      <c r="AE59" s="47">
        <v>1279087065.3899999</v>
      </c>
      <c r="AF59" s="47">
        <v>1590783512.7535512</v>
      </c>
      <c r="AG59" s="47">
        <v>2608600.39</v>
      </c>
      <c r="AH59" s="47">
        <v>1593392113.1400001</v>
      </c>
      <c r="AI59" s="55"/>
    </row>
    <row r="60" spans="2:35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55"/>
    </row>
    <row r="61" spans="2:35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SUM(E62:E86)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8826096302.5</v>
      </c>
      <c r="AB61" s="47">
        <v>1521181974.049</v>
      </c>
      <c r="AC61" s="47">
        <v>287700727.02219999</v>
      </c>
      <c r="AD61" s="47">
        <v>9730088.3699999992</v>
      </c>
      <c r="AE61" s="47">
        <v>297430815.38999999</v>
      </c>
      <c r="AF61" s="47">
        <v>41667399.771051168</v>
      </c>
      <c r="AG61" s="47">
        <v>1992166.54</v>
      </c>
      <c r="AH61" s="47">
        <v>43659566.310000002</v>
      </c>
      <c r="AI61" s="55"/>
    </row>
    <row r="62" spans="2:35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5"/>
    </row>
    <row r="63" spans="2:35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55"/>
    </row>
    <row r="64" spans="2:35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5"/>
    </row>
    <row r="65" spans="2:35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55"/>
    </row>
    <row r="66" spans="2:35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1243159458.3800001</v>
      </c>
      <c r="AB66" s="48">
        <v>49928709.920000002</v>
      </c>
      <c r="AC66" s="48"/>
      <c r="AD66" s="48"/>
      <c r="AE66" s="48"/>
      <c r="AF66" s="48"/>
      <c r="AG66" s="48"/>
      <c r="AH66" s="48"/>
      <c r="AI66" s="55"/>
    </row>
    <row r="67" spans="2:35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55"/>
    </row>
    <row r="68" spans="2:35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9730088.3699999992</v>
      </c>
      <c r="AE68" s="48">
        <v>9730088.3699999992</v>
      </c>
      <c r="AF68" s="48">
        <v>0</v>
      </c>
      <c r="AG68" s="48">
        <v>269285.40999999997</v>
      </c>
      <c r="AH68" s="48">
        <v>269285.40999999997</v>
      </c>
      <c r="AI68" s="55"/>
    </row>
    <row r="69" spans="2:35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55"/>
    </row>
    <row r="70" spans="2:35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5"/>
    </row>
    <row r="71" spans="2:35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0</v>
      </c>
      <c r="AF71" s="48">
        <v>2790482.518851174</v>
      </c>
      <c r="AG71" s="48">
        <v>0</v>
      </c>
      <c r="AH71" s="48">
        <v>2790482.52</v>
      </c>
      <c r="AI71" s="55"/>
    </row>
    <row r="72" spans="2:35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55"/>
    </row>
    <row r="73" spans="2:35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55"/>
    </row>
    <row r="74" spans="2:35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5"/>
    </row>
    <row r="75" spans="2:35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55"/>
    </row>
    <row r="76" spans="2:35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5"/>
    </row>
    <row r="77" spans="2:35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5"/>
    </row>
    <row r="78" spans="2:35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5"/>
    </row>
    <row r="79" spans="2:35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55"/>
    </row>
    <row r="80" spans="2:35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5"/>
    </row>
    <row r="81" spans="2:35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5518817.9299999997</v>
      </c>
      <c r="AB81" s="48">
        <v>374613.37</v>
      </c>
      <c r="AC81" s="48">
        <v>3146838.3721999996</v>
      </c>
      <c r="AD81" s="48">
        <v>0</v>
      </c>
      <c r="AE81" s="48">
        <v>3146838.37</v>
      </c>
      <c r="AF81" s="48">
        <v>123041.70219999999</v>
      </c>
      <c r="AG81" s="48">
        <v>0</v>
      </c>
      <c r="AH81" s="48">
        <v>123041.7</v>
      </c>
      <c r="AI81" s="55"/>
    </row>
    <row r="82" spans="2:35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5"/>
    </row>
    <row r="83" spans="2:35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159393057.65000001</v>
      </c>
      <c r="AB83" s="48">
        <v>51165770.719999999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55"/>
    </row>
    <row r="84" spans="2:35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61908502.93</v>
      </c>
      <c r="AB84" s="48">
        <v>12668453.76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55"/>
    </row>
    <row r="85" spans="2:35" s="13" customFormat="1" ht="12" customHeight="1" outlineLevel="1" x14ac:dyDescent="0.2">
      <c r="B85" s="27"/>
      <c r="C85" s="15"/>
      <c r="D85" s="25" t="s">
        <v>102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1586753.73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55"/>
    </row>
    <row r="86" spans="2:35" s="13" customFormat="1" ht="12" customHeight="1" outlineLevel="1" x14ac:dyDescent="0.2">
      <c r="B86" s="27"/>
      <c r="C86" s="15"/>
      <c r="D86" s="25" t="s">
        <v>57</v>
      </c>
      <c r="E86" s="26">
        <v>0</v>
      </c>
      <c r="F86" s="26">
        <v>0</v>
      </c>
      <c r="G86" s="26">
        <v>0</v>
      </c>
      <c r="H86" s="26">
        <v>0</v>
      </c>
      <c r="I86" s="26">
        <v>445070.52</v>
      </c>
      <c r="J86" s="26">
        <v>9866.59</v>
      </c>
      <c r="K86" s="26">
        <v>236887.52</v>
      </c>
      <c r="L86" s="26">
        <v>12641.17</v>
      </c>
      <c r="M86" s="26">
        <v>472547.85</v>
      </c>
      <c r="N86" s="26">
        <v>33332.410000000003</v>
      </c>
      <c r="O86" s="20">
        <v>522919.65</v>
      </c>
      <c r="P86" s="20">
        <v>51360.51</v>
      </c>
      <c r="Q86" s="20">
        <v>838121.63</v>
      </c>
      <c r="R86" s="20">
        <v>84787.33</v>
      </c>
      <c r="S86" s="48">
        <v>938212.83000000007</v>
      </c>
      <c r="T86" s="48">
        <v>99061.51999999999</v>
      </c>
      <c r="U86" s="48">
        <v>1616529.75</v>
      </c>
      <c r="V86" s="48">
        <v>232698.27</v>
      </c>
      <c r="W86" s="48">
        <v>3013256.95</v>
      </c>
      <c r="X86" s="48">
        <v>347673.2</v>
      </c>
      <c r="Y86" s="48">
        <v>4121084.55</v>
      </c>
      <c r="Z86" s="48">
        <v>287167.74</v>
      </c>
      <c r="AA86" s="48">
        <v>5486817.7699999996</v>
      </c>
      <c r="AB86" s="48">
        <v>213890.01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55"/>
    </row>
    <row r="87" spans="2:35" s="13" customFormat="1" ht="12" customHeight="1" outlineLevel="1" x14ac:dyDescent="0.2">
      <c r="B87" s="27"/>
      <c r="C87" s="15"/>
      <c r="D87" s="25" t="s">
        <v>106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>
        <v>7158200</v>
      </c>
      <c r="AB87" s="48">
        <v>468156.75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55"/>
    </row>
    <row r="88" spans="2:35" s="13" customFormat="1" ht="12" customHeight="1" outlineLevel="1" x14ac:dyDescent="0.2">
      <c r="B88" s="27"/>
      <c r="C88" s="15"/>
      <c r="D88" s="25" t="s">
        <v>80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9529137.4800000004</v>
      </c>
      <c r="U88" s="48">
        <v>0</v>
      </c>
      <c r="V88" s="48">
        <v>33820041.299999997</v>
      </c>
      <c r="W88" s="48">
        <v>0</v>
      </c>
      <c r="X88" s="48">
        <v>88454962.939999998</v>
      </c>
      <c r="Y88" s="48">
        <v>359278888.60000002</v>
      </c>
      <c r="Z88" s="48">
        <v>120267610.94</v>
      </c>
      <c r="AA88" s="48">
        <v>502153408.63</v>
      </c>
      <c r="AB88" s="48">
        <v>80327328.590000004</v>
      </c>
      <c r="AC88" s="48">
        <v>284553888.64999998</v>
      </c>
      <c r="AD88" s="48">
        <v>0</v>
      </c>
      <c r="AE88" s="48">
        <v>284553888.64999998</v>
      </c>
      <c r="AF88" s="48">
        <v>38753875.549999997</v>
      </c>
      <c r="AG88" s="48">
        <v>0</v>
      </c>
      <c r="AH88" s="48">
        <v>38753875.549999997</v>
      </c>
      <c r="AI88" s="55"/>
    </row>
    <row r="89" spans="2:35" s="13" customFormat="1" ht="12" customHeight="1" outlineLevel="1" x14ac:dyDescent="0.2">
      <c r="B89" s="27"/>
      <c r="C89" s="15"/>
      <c r="D89" s="25" t="s">
        <v>108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/>
      <c r="V89" s="48"/>
      <c r="W89" s="48"/>
      <c r="X89" s="48"/>
      <c r="Y89" s="48"/>
      <c r="Z89" s="48"/>
      <c r="AA89" s="48">
        <v>0</v>
      </c>
      <c r="AB89" s="48">
        <v>9324218.3990000002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55"/>
    </row>
    <row r="90" spans="2:35" s="13" customFormat="1" ht="12" customHeight="1" outlineLevel="1" x14ac:dyDescent="0.2">
      <c r="B90" s="27"/>
      <c r="C90" s="15"/>
      <c r="D90" s="25" t="s">
        <v>84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>
        <v>0</v>
      </c>
      <c r="T90" s="48">
        <v>66600851.720000006</v>
      </c>
      <c r="U90" s="48">
        <v>0</v>
      </c>
      <c r="V90" s="48">
        <v>283895051.10000002</v>
      </c>
      <c r="W90" s="48">
        <v>870353100</v>
      </c>
      <c r="X90" s="48">
        <v>540797604.25</v>
      </c>
      <c r="Y90" s="48">
        <v>2149106580</v>
      </c>
      <c r="Z90" s="48">
        <v>515646194.81999993</v>
      </c>
      <c r="AA90" s="48">
        <v>2787841800</v>
      </c>
      <c r="AB90" s="48">
        <v>407495176.85999995</v>
      </c>
      <c r="AC90" s="48">
        <v>0</v>
      </c>
      <c r="AD90" s="48">
        <v>0</v>
      </c>
      <c r="AE90" s="48">
        <v>0</v>
      </c>
      <c r="AF90" s="48">
        <v>0</v>
      </c>
      <c r="AG90" s="48">
        <v>965239</v>
      </c>
      <c r="AH90" s="48">
        <v>965239</v>
      </c>
      <c r="AI90" s="55"/>
    </row>
    <row r="91" spans="2:35" s="13" customFormat="1" ht="12" customHeight="1" outlineLevel="1" x14ac:dyDescent="0.2">
      <c r="B91" s="27"/>
      <c r="C91" s="15"/>
      <c r="D91" s="25" t="s">
        <v>86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>
        <v>0</v>
      </c>
      <c r="V91" s="48">
        <v>233778154.39000002</v>
      </c>
      <c r="W91" s="48">
        <v>0</v>
      </c>
      <c r="X91" s="48">
        <v>536184112.50999999</v>
      </c>
      <c r="Y91" s="48">
        <v>2456437665</v>
      </c>
      <c r="Z91" s="48">
        <v>561465947.76999998</v>
      </c>
      <c r="AA91" s="48">
        <v>3186514650</v>
      </c>
      <c r="AB91" s="48">
        <v>436604950.04000002</v>
      </c>
      <c r="AC91" s="48">
        <v>0</v>
      </c>
      <c r="AD91" s="48">
        <v>0</v>
      </c>
      <c r="AE91" s="48">
        <v>0</v>
      </c>
      <c r="AF91" s="48">
        <v>0</v>
      </c>
      <c r="AG91" s="48">
        <v>757642.13</v>
      </c>
      <c r="AH91" s="48">
        <v>757642.13</v>
      </c>
      <c r="AI91" s="55"/>
    </row>
    <row r="92" spans="2:35" s="13" customFormat="1" ht="12" customHeight="1" outlineLevel="1" x14ac:dyDescent="0.2">
      <c r="B92" s="27"/>
      <c r="C92" s="15"/>
      <c r="D92" s="25" t="s">
        <v>93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/>
      <c r="T92" s="48"/>
      <c r="U92" s="48"/>
      <c r="V92" s="48"/>
      <c r="W92" s="48">
        <v>0</v>
      </c>
      <c r="X92" s="48">
        <v>0</v>
      </c>
      <c r="Y92" s="48">
        <v>0</v>
      </c>
      <c r="Z92" s="48">
        <v>26008649.240000002</v>
      </c>
      <c r="AA92" s="48">
        <v>0</v>
      </c>
      <c r="AB92" s="48">
        <v>61594622.780000001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55"/>
    </row>
    <row r="93" spans="2:35" s="24" customFormat="1" ht="12" customHeight="1" outlineLevel="1" x14ac:dyDescent="0.2">
      <c r="B93" s="27"/>
      <c r="C93" s="15"/>
      <c r="D93" s="25"/>
      <c r="E93" s="26"/>
      <c r="F93" s="26"/>
      <c r="G93" s="26"/>
      <c r="H93" s="26"/>
      <c r="I93" s="26"/>
      <c r="J93" s="26"/>
      <c r="K93" s="36"/>
      <c r="L93" s="36"/>
      <c r="M93" s="36"/>
      <c r="N93" s="36"/>
      <c r="O93" s="18"/>
      <c r="P93" s="18"/>
      <c r="Q93" s="18"/>
      <c r="R93" s="1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55"/>
    </row>
    <row r="94" spans="2:35" s="24" customFormat="1" ht="12" customHeight="1" outlineLevel="2" x14ac:dyDescent="0.2">
      <c r="B94" s="21"/>
      <c r="C94" s="22" t="s">
        <v>95</v>
      </c>
      <c r="D94" s="23"/>
      <c r="E94" s="17">
        <f t="shared" ref="E94:F94" si="13">SUM(E95:E100)</f>
        <v>43115014.361000001</v>
      </c>
      <c r="F94" s="17">
        <f t="shared" si="13"/>
        <v>3855487.7249799999</v>
      </c>
      <c r="G94" s="17">
        <f t="shared" ref="G94:L94" si="14">SUM(G95:G100)</f>
        <v>46163003.741999999</v>
      </c>
      <c r="H94" s="17">
        <f t="shared" si="14"/>
        <v>3089204.4892120617</v>
      </c>
      <c r="I94" s="17">
        <f t="shared" si="14"/>
        <v>42743278.640000001</v>
      </c>
      <c r="J94" s="17">
        <f t="shared" si="14"/>
        <v>1895381.22</v>
      </c>
      <c r="K94" s="17">
        <f t="shared" si="14"/>
        <v>14041460.060000001</v>
      </c>
      <c r="L94" s="17">
        <f t="shared" si="14"/>
        <v>332571</v>
      </c>
      <c r="M94" s="17">
        <f t="shared" ref="M94:P94" si="15">SUM(M95:M100)</f>
        <v>0</v>
      </c>
      <c r="N94" s="17">
        <f t="shared" si="15"/>
        <v>0</v>
      </c>
      <c r="O94" s="18">
        <f t="shared" si="15"/>
        <v>0</v>
      </c>
      <c r="P94" s="18">
        <f t="shared" si="15"/>
        <v>0</v>
      </c>
      <c r="Q94" s="18">
        <f>SUM(Q95:Q100)</f>
        <v>0</v>
      </c>
      <c r="R94" s="18">
        <f>SUM(R95:R100)</f>
        <v>0</v>
      </c>
      <c r="S94" s="47"/>
      <c r="T94" s="47"/>
      <c r="U94" s="47">
        <v>0</v>
      </c>
      <c r="V94" s="47">
        <v>32318933.670000002</v>
      </c>
      <c r="W94" s="47">
        <v>0</v>
      </c>
      <c r="X94" s="47">
        <v>146611371.89999998</v>
      </c>
      <c r="Y94" s="47">
        <v>498630035.83000004</v>
      </c>
      <c r="Z94" s="47">
        <v>204806394.80344146</v>
      </c>
      <c r="AA94" s="47">
        <v>1508875228.72</v>
      </c>
      <c r="AB94" s="47">
        <v>312122760.98000002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55"/>
    </row>
    <row r="95" spans="2:35" s="24" customFormat="1" ht="12" customHeight="1" outlineLevel="2" x14ac:dyDescent="0.2">
      <c r="B95" s="21"/>
      <c r="C95" s="22"/>
      <c r="D95" s="25" t="s">
        <v>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55"/>
    </row>
    <row r="96" spans="2:35" s="24" customFormat="1" ht="12" customHeight="1" outlineLevel="2" x14ac:dyDescent="0.2">
      <c r="B96" s="21"/>
      <c r="C96" s="22"/>
      <c r="D96" s="25" t="s">
        <v>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5"/>
    </row>
    <row r="97" spans="2:35" s="24" customFormat="1" ht="12" customHeight="1" outlineLevel="2" x14ac:dyDescent="0.2">
      <c r="B97" s="21"/>
      <c r="C97" s="22"/>
      <c r="D97" s="25" t="s">
        <v>10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5"/>
    </row>
    <row r="98" spans="2:35" s="24" customFormat="1" ht="12" customHeight="1" outlineLevel="2" x14ac:dyDescent="0.2">
      <c r="B98" s="21"/>
      <c r="C98" s="22"/>
      <c r="D98" s="25" t="s">
        <v>11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/>
      <c r="N98" s="26"/>
      <c r="O98" s="20"/>
      <c r="P98" s="20"/>
      <c r="Q98" s="20"/>
      <c r="R98" s="20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5"/>
    </row>
    <row r="99" spans="2:35" s="24" customFormat="1" ht="12" customHeight="1" outlineLevel="2" x14ac:dyDescent="0.2">
      <c r="B99" s="21"/>
      <c r="C99" s="22"/>
      <c r="D99" s="25" t="s">
        <v>16</v>
      </c>
      <c r="E99" s="26">
        <v>22343965.73</v>
      </c>
      <c r="F99" s="26">
        <v>3443023.33</v>
      </c>
      <c r="G99" s="26">
        <v>24188393.07</v>
      </c>
      <c r="H99" s="26">
        <v>2581127.44</v>
      </c>
      <c r="I99" s="26">
        <v>24866249.719999999</v>
      </c>
      <c r="J99" s="26">
        <v>1472108.67</v>
      </c>
      <c r="K99" s="26">
        <v>14041460.060000001</v>
      </c>
      <c r="L99" s="26">
        <v>332571</v>
      </c>
      <c r="M99" s="26">
        <v>0</v>
      </c>
      <c r="N99" s="26"/>
      <c r="O99" s="20">
        <v>0</v>
      </c>
      <c r="P99" s="20"/>
      <c r="Q99" s="20">
        <v>0</v>
      </c>
      <c r="R99" s="20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5"/>
    </row>
    <row r="100" spans="2:35" s="24" customFormat="1" ht="12" customHeight="1" outlineLevel="2" x14ac:dyDescent="0.2">
      <c r="B100" s="21"/>
      <c r="C100" s="22"/>
      <c r="D100" s="25" t="s">
        <v>12</v>
      </c>
      <c r="E100" s="26">
        <v>20771048.630999997</v>
      </c>
      <c r="F100" s="26">
        <v>412464.39498000004</v>
      </c>
      <c r="G100" s="26">
        <v>21974610.671999998</v>
      </c>
      <c r="H100" s="26">
        <v>508077.04921206168</v>
      </c>
      <c r="I100" s="26">
        <v>17877028.920000002</v>
      </c>
      <c r="J100" s="26">
        <v>423272.55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5"/>
    </row>
    <row r="101" spans="2:35" s="24" customFormat="1" ht="12" customHeight="1" outlineLevel="2" x14ac:dyDescent="0.2">
      <c r="B101" s="21"/>
      <c r="C101" s="22"/>
      <c r="D101" s="51" t="s">
        <v>91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>
        <v>0</v>
      </c>
      <c r="V101" s="48">
        <v>32318933.670000002</v>
      </c>
      <c r="W101" s="48">
        <v>0</v>
      </c>
      <c r="X101" s="48">
        <v>7990197.1899999995</v>
      </c>
      <c r="Y101" s="48">
        <v>95637828.219999999</v>
      </c>
      <c r="Z101" s="48">
        <v>21148992.359999999</v>
      </c>
      <c r="AA101" s="48">
        <v>337518883.94</v>
      </c>
      <c r="AB101" s="48">
        <v>34741259.049999997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55"/>
    </row>
    <row r="102" spans="2:35" s="24" customFormat="1" ht="12" customHeight="1" outlineLevel="2" x14ac:dyDescent="0.2">
      <c r="B102" s="21"/>
      <c r="C102" s="22"/>
      <c r="D102" s="51" t="s">
        <v>89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>
        <v>0</v>
      </c>
      <c r="X102" s="48">
        <v>117249759.11</v>
      </c>
      <c r="Y102" s="48">
        <v>338832244.38</v>
      </c>
      <c r="Z102" s="48">
        <v>85454896.610662997</v>
      </c>
      <c r="AA102" s="48">
        <v>818158133.64999998</v>
      </c>
      <c r="AB102" s="48">
        <v>127281855.80000001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55"/>
    </row>
    <row r="103" spans="2:35" s="24" customFormat="1" ht="12" customHeight="1" outlineLevel="2" x14ac:dyDescent="0.2">
      <c r="B103" s="21"/>
      <c r="C103" s="22"/>
      <c r="D103" s="51" t="s">
        <v>90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21170030.120000001</v>
      </c>
      <c r="Y103" s="48">
        <v>64159963.229999997</v>
      </c>
      <c r="Z103" s="48">
        <v>23140371.997716472</v>
      </c>
      <c r="AA103" s="48">
        <v>175321584.66999999</v>
      </c>
      <c r="AB103" s="48">
        <v>28227168.899999999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55"/>
    </row>
    <row r="104" spans="2:35" s="24" customFormat="1" ht="12" customHeight="1" outlineLevel="2" x14ac:dyDescent="0.2">
      <c r="B104" s="21"/>
      <c r="C104" s="22"/>
      <c r="D104" s="51" t="s">
        <v>97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/>
      <c r="X104" s="48"/>
      <c r="Y104" s="48">
        <v>0</v>
      </c>
      <c r="Z104" s="48">
        <v>66671103.711752005</v>
      </c>
      <c r="AA104" s="48">
        <v>177876626.46000001</v>
      </c>
      <c r="AB104" s="48">
        <v>101158710.09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55"/>
    </row>
    <row r="105" spans="2:35" s="24" customFormat="1" ht="12" customHeight="1" outlineLevel="2" x14ac:dyDescent="0.2">
      <c r="B105" s="21"/>
      <c r="C105" s="22"/>
      <c r="D105" s="51" t="s">
        <v>94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201385.48</v>
      </c>
      <c r="Y105" s="48">
        <v>0</v>
      </c>
      <c r="Z105" s="48">
        <v>8391030.1233099997</v>
      </c>
      <c r="AA105" s="48">
        <v>0</v>
      </c>
      <c r="AB105" s="48">
        <v>20713767.140000001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55"/>
    </row>
    <row r="106" spans="2:35" s="24" customFormat="1" ht="12" customHeight="1" outlineLevel="1" x14ac:dyDescent="0.2">
      <c r="B106" s="27"/>
      <c r="C106" s="15"/>
      <c r="D106" s="16"/>
      <c r="E106" s="20"/>
      <c r="F106" s="20"/>
      <c r="G106" s="20"/>
      <c r="H106" s="20"/>
      <c r="I106" s="20"/>
      <c r="J106" s="20"/>
      <c r="K106" s="36"/>
      <c r="L106" s="36"/>
      <c r="M106" s="36"/>
      <c r="N106" s="36"/>
      <c r="O106" s="18"/>
      <c r="P106" s="18"/>
      <c r="Q106" s="18"/>
      <c r="R106" s="1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55"/>
    </row>
    <row r="107" spans="2:35" s="24" customFormat="1" ht="12" customHeight="1" outlineLevel="2" x14ac:dyDescent="0.2">
      <c r="B107" s="21"/>
      <c r="C107" s="22" t="s">
        <v>53</v>
      </c>
      <c r="D107" s="23"/>
      <c r="E107" s="17">
        <f>+SUM(E108:E109)</f>
        <v>108409142.765</v>
      </c>
      <c r="F107" s="17">
        <f>+SUM(F108:F109)</f>
        <v>66822581.443570018</v>
      </c>
      <c r="G107" s="17">
        <f>+SUM(G108:G110)</f>
        <v>72374366.189444855</v>
      </c>
      <c r="H107" s="17">
        <f>+SUM(H108:H110)</f>
        <v>360521363.10075212</v>
      </c>
      <c r="I107" s="17">
        <f t="shared" ref="I107:N107" si="16">+SUM(I108:I116)</f>
        <v>79926145.944973871</v>
      </c>
      <c r="J107" s="17">
        <f t="shared" si="16"/>
        <v>386128937.3688972</v>
      </c>
      <c r="K107" s="17">
        <f t="shared" si="16"/>
        <v>1230219251.7</v>
      </c>
      <c r="L107" s="17">
        <f t="shared" si="16"/>
        <v>547160365.21889055</v>
      </c>
      <c r="M107" s="17">
        <f t="shared" si="16"/>
        <v>143840497.27090001</v>
      </c>
      <c r="N107" s="17">
        <f t="shared" si="16"/>
        <v>658938246.4134295</v>
      </c>
      <c r="O107" s="18">
        <f t="shared" ref="O107:R107" si="17">+SUM(O108:O116)</f>
        <v>164948923.99000001</v>
      </c>
      <c r="P107" s="18">
        <f t="shared" si="17"/>
        <v>719143991.33999991</v>
      </c>
      <c r="Q107" s="18">
        <f t="shared" si="17"/>
        <v>260875533.49000001</v>
      </c>
      <c r="R107" s="18">
        <f t="shared" si="17"/>
        <v>1587426430.5689406</v>
      </c>
      <c r="S107" s="47">
        <v>7280443435.8018932</v>
      </c>
      <c r="T107" s="47">
        <v>2311634153.3904881</v>
      </c>
      <c r="U107" s="47">
        <v>0</v>
      </c>
      <c r="V107" s="47">
        <v>4106536680.8781033</v>
      </c>
      <c r="W107" s="47">
        <v>1717338281.25</v>
      </c>
      <c r="X107" s="47">
        <v>6718069339.0731039</v>
      </c>
      <c r="Y107" s="47">
        <v>2594137500</v>
      </c>
      <c r="Z107" s="47">
        <v>7728328379.8593102</v>
      </c>
      <c r="AA107" s="47">
        <v>3528843750</v>
      </c>
      <c r="AB107" s="47">
        <v>9654369962.2582817</v>
      </c>
      <c r="AC107" s="47">
        <v>981656250</v>
      </c>
      <c r="AD107" s="47">
        <v>0</v>
      </c>
      <c r="AE107" s="47">
        <v>981656250</v>
      </c>
      <c r="AF107" s="47">
        <v>1549116112.9825001</v>
      </c>
      <c r="AG107" s="47">
        <v>616433.85</v>
      </c>
      <c r="AH107" s="47">
        <v>1549732546.8300002</v>
      </c>
      <c r="AI107" s="55"/>
    </row>
    <row r="108" spans="2:35" s="24" customFormat="1" ht="12" customHeight="1" outlineLevel="2" x14ac:dyDescent="0.2">
      <c r="B108" s="21"/>
      <c r="C108" s="22"/>
      <c r="D108" s="25" t="s">
        <v>69</v>
      </c>
      <c r="E108" s="26">
        <v>108409142.765</v>
      </c>
      <c r="F108" s="26">
        <v>66822581.443570018</v>
      </c>
      <c r="G108" s="26">
        <v>72374366.189444855</v>
      </c>
      <c r="H108" s="26">
        <v>58659866.525877066</v>
      </c>
      <c r="I108" s="26">
        <v>79926145.944973871</v>
      </c>
      <c r="J108" s="26">
        <v>54807426.297181748</v>
      </c>
      <c r="K108" s="26">
        <v>96771751.700000003</v>
      </c>
      <c r="L108" s="26">
        <v>54909259.152569994</v>
      </c>
      <c r="M108" s="26">
        <v>143840497.27090001</v>
      </c>
      <c r="N108" s="26">
        <v>63668744.650687985</v>
      </c>
      <c r="O108" s="20">
        <v>164948923.99000001</v>
      </c>
      <c r="P108" s="20">
        <v>56821456.849999994</v>
      </c>
      <c r="Q108" s="20">
        <v>260875533.49000001</v>
      </c>
      <c r="R108" s="20">
        <v>55295841.631055839</v>
      </c>
      <c r="S108" s="48">
        <v>266402875.80189374</v>
      </c>
      <c r="T108" s="48">
        <v>29658415.22548794</v>
      </c>
      <c r="U108" s="48"/>
      <c r="V108" s="48"/>
      <c r="W108" s="48"/>
      <c r="X108" s="48">
        <v>381129.63999999996</v>
      </c>
      <c r="Y108" s="48"/>
      <c r="Z108" s="48"/>
      <c r="AA108" s="48"/>
      <c r="AB108" s="48">
        <v>1162395.3400000001</v>
      </c>
      <c r="AC108" s="48"/>
      <c r="AD108" s="48"/>
      <c r="AE108" s="48"/>
      <c r="AF108" s="48"/>
      <c r="AG108" s="48"/>
      <c r="AH108" s="48"/>
      <c r="AI108" s="55"/>
    </row>
    <row r="109" spans="2:35" s="24" customFormat="1" ht="12" customHeight="1" outlineLevel="2" x14ac:dyDescent="0.2">
      <c r="B109" s="21"/>
      <c r="C109" s="22"/>
      <c r="D109" s="25" t="s">
        <v>70</v>
      </c>
      <c r="E109" s="26">
        <v>0</v>
      </c>
      <c r="F109" s="26">
        <v>0</v>
      </c>
      <c r="G109" s="26">
        <v>0</v>
      </c>
      <c r="H109" s="26">
        <v>251366692.98487502</v>
      </c>
      <c r="I109" s="26">
        <v>0</v>
      </c>
      <c r="J109" s="26">
        <v>221756628.62818792</v>
      </c>
      <c r="K109" s="26">
        <v>0</v>
      </c>
      <c r="L109" s="26">
        <v>261414357.45374998</v>
      </c>
      <c r="M109" s="26">
        <v>0</v>
      </c>
      <c r="N109" s="26">
        <v>399495111.83536267</v>
      </c>
      <c r="O109" s="18"/>
      <c r="P109" s="20">
        <v>444535871.10999995</v>
      </c>
      <c r="Q109" s="20"/>
      <c r="R109" s="20">
        <v>942773681.42167783</v>
      </c>
      <c r="S109" s="48">
        <v>3542488560</v>
      </c>
      <c r="T109" s="48">
        <v>412540426.89999998</v>
      </c>
      <c r="U109" s="48"/>
      <c r="V109" s="48">
        <v>132193.51</v>
      </c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5"/>
    </row>
    <row r="110" spans="2:35" s="24" customFormat="1" ht="12" customHeight="1" outlineLevel="2" x14ac:dyDescent="0.2">
      <c r="B110" s="21"/>
      <c r="C110" s="22"/>
      <c r="D110" s="25" t="s">
        <v>71</v>
      </c>
      <c r="E110" s="26"/>
      <c r="F110" s="26"/>
      <c r="G110" s="26">
        <v>0</v>
      </c>
      <c r="H110" s="26">
        <v>50494803.590000004</v>
      </c>
      <c r="I110" s="26">
        <v>0</v>
      </c>
      <c r="J110" s="26">
        <v>108626017.72352749</v>
      </c>
      <c r="K110" s="26">
        <v>0</v>
      </c>
      <c r="L110" s="26">
        <v>128046526.03</v>
      </c>
      <c r="M110" s="26">
        <v>0</v>
      </c>
      <c r="N110" s="26">
        <v>195774389.92737883</v>
      </c>
      <c r="O110" s="18"/>
      <c r="P110" s="20">
        <v>217786663.38</v>
      </c>
      <c r="Q110" s="20"/>
      <c r="R110" s="20">
        <v>176201395.68999997</v>
      </c>
      <c r="S110" s="48">
        <v>3471552000</v>
      </c>
      <c r="T110" s="48">
        <v>404279511.37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5"/>
    </row>
    <row r="111" spans="2:35" s="24" customFormat="1" ht="12" customHeight="1" outlineLevel="2" x14ac:dyDescent="0.2">
      <c r="B111" s="21"/>
      <c r="C111" s="22"/>
      <c r="D111" s="25" t="s">
        <v>103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>
        <v>413155511.8262068</v>
      </c>
      <c r="S111" s="48">
        <v>0</v>
      </c>
      <c r="T111" s="48">
        <v>863676914.55500007</v>
      </c>
      <c r="U111" s="48">
        <v>0</v>
      </c>
      <c r="V111" s="48">
        <v>1605068915.5481033</v>
      </c>
      <c r="W111" s="48">
        <v>0</v>
      </c>
      <c r="X111" s="48">
        <v>2707521640.6331034</v>
      </c>
      <c r="Y111" s="48">
        <v>0</v>
      </c>
      <c r="Z111" s="48">
        <v>1787172180.1693101</v>
      </c>
      <c r="AA111" s="48">
        <v>0</v>
      </c>
      <c r="AB111" s="48">
        <v>4185210935.3232822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55"/>
    </row>
    <row r="112" spans="2:35" s="24" customFormat="1" ht="12" customHeight="1" outlineLevel="2" x14ac:dyDescent="0.2">
      <c r="B112" s="21"/>
      <c r="C112" s="22"/>
      <c r="D112" s="25" t="s">
        <v>104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329503687.19999999</v>
      </c>
      <c r="U112" s="48">
        <v>0</v>
      </c>
      <c r="V112" s="48">
        <v>966431681.97000003</v>
      </c>
      <c r="W112" s="48">
        <v>0</v>
      </c>
      <c r="X112" s="48">
        <v>1787855225.9200001</v>
      </c>
      <c r="Y112" s="48">
        <v>0</v>
      </c>
      <c r="Z112" s="48">
        <v>2590216157.9700003</v>
      </c>
      <c r="AA112" s="48">
        <v>0</v>
      </c>
      <c r="AB112" s="48">
        <v>2586507784.46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55"/>
    </row>
    <row r="113" spans="2:35" s="24" customFormat="1" ht="12" customHeight="1" outlineLevel="2" x14ac:dyDescent="0.2">
      <c r="B113" s="21"/>
      <c r="C113" s="22"/>
      <c r="D113" s="25" t="s">
        <v>105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687690</v>
      </c>
      <c r="U113" s="48">
        <v>0</v>
      </c>
      <c r="V113" s="48">
        <v>800812891.72000003</v>
      </c>
      <c r="W113" s="48">
        <v>0</v>
      </c>
      <c r="X113" s="48">
        <v>1291375658.26</v>
      </c>
      <c r="Y113" s="48">
        <v>0</v>
      </c>
      <c r="Z113" s="48">
        <v>2126113088.8199999</v>
      </c>
      <c r="AA113" s="48">
        <v>0</v>
      </c>
      <c r="AB113" s="48">
        <v>1463319428.1200001</v>
      </c>
      <c r="AC113" s="48">
        <v>0</v>
      </c>
      <c r="AD113" s="48">
        <v>0</v>
      </c>
      <c r="AE113" s="48">
        <v>0</v>
      </c>
      <c r="AF113" s="48">
        <v>1198242382.6800001</v>
      </c>
      <c r="AG113" s="48">
        <v>0</v>
      </c>
      <c r="AH113" s="48">
        <v>1198242382.6800001</v>
      </c>
      <c r="AI113" s="55"/>
    </row>
    <row r="114" spans="2:35" s="24" customFormat="1" ht="12" customHeight="1" outlineLevel="2" x14ac:dyDescent="0.2">
      <c r="B114" s="21"/>
      <c r="C114" s="22"/>
      <c r="D114" s="25" t="s">
        <v>82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271287508.13999999</v>
      </c>
      <c r="U114" s="48">
        <v>0</v>
      </c>
      <c r="V114" s="48">
        <v>734090998.13</v>
      </c>
      <c r="W114" s="48">
        <v>1717338281.25</v>
      </c>
      <c r="X114" s="48">
        <v>930935684.61999989</v>
      </c>
      <c r="Y114" s="48">
        <v>2594137500</v>
      </c>
      <c r="Z114" s="48">
        <v>1224826952.8999999</v>
      </c>
      <c r="AA114" s="48">
        <v>3528843750</v>
      </c>
      <c r="AB114" s="48">
        <v>1418169419.0149999</v>
      </c>
      <c r="AC114" s="48">
        <v>981656250</v>
      </c>
      <c r="AD114" s="48">
        <v>0</v>
      </c>
      <c r="AE114" s="48">
        <v>981656250</v>
      </c>
      <c r="AF114" s="48">
        <v>350873730.30250001</v>
      </c>
      <c r="AG114" s="48">
        <v>616433.85</v>
      </c>
      <c r="AH114" s="48">
        <v>351490164.15000004</v>
      </c>
      <c r="AI114" s="55"/>
    </row>
    <row r="115" spans="2:35" s="24" customFormat="1" ht="12" customHeight="1" outlineLevel="2" x14ac:dyDescent="0.2">
      <c r="B115" s="21"/>
      <c r="C115" s="22"/>
      <c r="D115" s="25" t="s">
        <v>72</v>
      </c>
      <c r="E115" s="26"/>
      <c r="F115" s="26"/>
      <c r="G115" s="26"/>
      <c r="H115" s="26"/>
      <c r="I115" s="26">
        <v>0</v>
      </c>
      <c r="J115" s="26">
        <v>938864.72</v>
      </c>
      <c r="K115" s="26">
        <v>570227500</v>
      </c>
      <c r="L115" s="26">
        <v>53317678.422570571</v>
      </c>
      <c r="M115" s="26">
        <v>0</v>
      </c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55"/>
    </row>
    <row r="116" spans="2:35" s="24" customFormat="1" ht="12" customHeight="1" outlineLevel="2" x14ac:dyDescent="0.2">
      <c r="B116" s="21"/>
      <c r="C116" s="22"/>
      <c r="D116" s="25" t="s">
        <v>73</v>
      </c>
      <c r="E116" s="26"/>
      <c r="F116" s="26"/>
      <c r="G116" s="26"/>
      <c r="H116" s="26"/>
      <c r="I116" s="26">
        <v>0</v>
      </c>
      <c r="J116" s="26">
        <v>0</v>
      </c>
      <c r="K116" s="26">
        <v>563220000</v>
      </c>
      <c r="L116" s="26">
        <v>49472544.159999996</v>
      </c>
      <c r="M116" s="26"/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55"/>
    </row>
    <row r="117" spans="2:35" s="24" customFormat="1" ht="12" customHeight="1" outlineLevel="2" x14ac:dyDescent="0.2">
      <c r="B117" s="21"/>
      <c r="C117" s="22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55"/>
    </row>
    <row r="118" spans="2:35" s="24" customFormat="1" ht="12" customHeight="1" outlineLevel="2" x14ac:dyDescent="0.2">
      <c r="B118" s="21"/>
      <c r="C118" s="22" t="s">
        <v>55</v>
      </c>
      <c r="D118" s="25"/>
      <c r="E118" s="17">
        <f t="shared" ref="E118:G118" si="18">+SUM(E119:E121)</f>
        <v>0</v>
      </c>
      <c r="F118" s="17">
        <f t="shared" si="18"/>
        <v>0</v>
      </c>
      <c r="G118" s="17">
        <f t="shared" si="18"/>
        <v>10580659.405923652</v>
      </c>
      <c r="H118" s="17">
        <f t="shared" ref="H118:N118" si="19">+SUM(H119:H121)</f>
        <v>8480338.2692728303</v>
      </c>
      <c r="I118" s="17">
        <f t="shared" si="19"/>
        <v>12357437.652815418</v>
      </c>
      <c r="J118" s="17">
        <f t="shared" si="19"/>
        <v>7893471.4164993661</v>
      </c>
      <c r="K118" s="17">
        <f t="shared" si="19"/>
        <v>16437879.376418423</v>
      </c>
      <c r="L118" s="17">
        <f t="shared" si="19"/>
        <v>9042525.5600000005</v>
      </c>
      <c r="M118" s="17">
        <f>+SUM(M119:M121)</f>
        <v>26875715.34</v>
      </c>
      <c r="N118" s="17">
        <f t="shared" si="19"/>
        <v>10659686.408000002</v>
      </c>
      <c r="O118" s="18">
        <f t="shared" ref="O118:R118" si="20">+SUM(O119:O121)</f>
        <v>29873525.919999994</v>
      </c>
      <c r="P118" s="18">
        <f t="shared" si="20"/>
        <v>8273889.9040000001</v>
      </c>
      <c r="Q118" s="18">
        <f t="shared" si="20"/>
        <v>57801843.160000004</v>
      </c>
      <c r="R118" s="18">
        <f t="shared" si="20"/>
        <v>7954992.2139999811</v>
      </c>
      <c r="S118" s="47">
        <v>47592873.890000001</v>
      </c>
      <c r="T118" s="47">
        <v>5129340.021799989</v>
      </c>
      <c r="U118" s="47">
        <v>63005497.389999993</v>
      </c>
      <c r="V118" s="47">
        <v>14013330.630619997</v>
      </c>
      <c r="W118" s="47">
        <v>98985359.180000007</v>
      </c>
      <c r="X118" s="47">
        <v>20830412.57</v>
      </c>
      <c r="Y118" s="47">
        <v>65668590.790000007</v>
      </c>
      <c r="Z118" s="47">
        <v>13262310.120000001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55"/>
    </row>
    <row r="119" spans="2:35" s="24" customFormat="1" ht="12" customHeight="1" outlineLevel="2" x14ac:dyDescent="0.2">
      <c r="B119" s="21"/>
      <c r="C119" s="22"/>
      <c r="D119" s="25" t="s">
        <v>74</v>
      </c>
      <c r="E119" s="26">
        <v>0</v>
      </c>
      <c r="F119" s="26">
        <v>0</v>
      </c>
      <c r="G119" s="26">
        <v>9279470.8487098068</v>
      </c>
      <c r="H119" s="26">
        <v>7400207.85857426</v>
      </c>
      <c r="I119" s="26">
        <v>11269978.18</v>
      </c>
      <c r="J119" s="26">
        <v>7024772.4331999999</v>
      </c>
      <c r="K119" s="26">
        <v>14991420.116434671</v>
      </c>
      <c r="L119" s="26">
        <v>7184124.3799999999</v>
      </c>
      <c r="M119" s="26">
        <v>24510896.869999997</v>
      </c>
      <c r="N119" s="26">
        <v>7842764.2880000016</v>
      </c>
      <c r="O119" s="20">
        <v>27245060.789999995</v>
      </c>
      <c r="P119" s="20">
        <v>6257688.2439999999</v>
      </c>
      <c r="Q119" s="20">
        <v>52716300.790000007</v>
      </c>
      <c r="R119" s="20">
        <v>7027532.9179999866</v>
      </c>
      <c r="S119" s="48">
        <v>30063447</v>
      </c>
      <c r="T119" s="48">
        <v>1300612.1139999889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5"/>
    </row>
    <row r="120" spans="2:35" s="13" customFormat="1" ht="12.75" customHeight="1" x14ac:dyDescent="0.2">
      <c r="B120" s="21"/>
      <c r="C120" s="22"/>
      <c r="D120" s="25" t="s">
        <v>75</v>
      </c>
      <c r="E120" s="26">
        <v>0</v>
      </c>
      <c r="F120" s="26">
        <v>0</v>
      </c>
      <c r="G120" s="26">
        <v>932052.46756480832</v>
      </c>
      <c r="H120" s="26">
        <v>775555.56034760247</v>
      </c>
      <c r="I120" s="26">
        <v>779013.04281541868</v>
      </c>
      <c r="J120" s="26">
        <v>565596.69703892583</v>
      </c>
      <c r="K120" s="26">
        <v>1036246.1277222385</v>
      </c>
      <c r="L120" s="26">
        <v>1331576.52</v>
      </c>
      <c r="M120" s="26">
        <v>1694257.28</v>
      </c>
      <c r="N120" s="26">
        <v>1546261.2</v>
      </c>
      <c r="O120" s="20">
        <v>1883249.8</v>
      </c>
      <c r="P120" s="20">
        <v>1431396.3</v>
      </c>
      <c r="Q120" s="20">
        <v>3643913.36</v>
      </c>
      <c r="R120" s="20">
        <v>685595.59600000002</v>
      </c>
      <c r="S120" s="48">
        <v>2078083.17</v>
      </c>
      <c r="T120" s="48">
        <v>119026.90360000005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5"/>
    </row>
    <row r="121" spans="2:35" s="13" customFormat="1" ht="12.75" customHeight="1" x14ac:dyDescent="0.2">
      <c r="B121" s="27"/>
      <c r="C121" s="22"/>
      <c r="D121" s="25" t="s">
        <v>76</v>
      </c>
      <c r="E121" s="20">
        <v>0</v>
      </c>
      <c r="F121" s="20">
        <v>0</v>
      </c>
      <c r="G121" s="26">
        <v>369136.08964903618</v>
      </c>
      <c r="H121" s="26">
        <v>304574.85035096772</v>
      </c>
      <c r="I121" s="26">
        <v>308446.43</v>
      </c>
      <c r="J121" s="26">
        <v>303102.28626044031</v>
      </c>
      <c r="K121" s="26">
        <v>410213.13226151292</v>
      </c>
      <c r="L121" s="26">
        <v>526824.66</v>
      </c>
      <c r="M121" s="26">
        <v>670561.18999999994</v>
      </c>
      <c r="N121" s="26">
        <v>1270660.92</v>
      </c>
      <c r="O121" s="20">
        <v>745215.33</v>
      </c>
      <c r="P121" s="20">
        <v>584805.36</v>
      </c>
      <c r="Q121" s="20">
        <v>1441629.0100000002</v>
      </c>
      <c r="R121" s="20">
        <v>241863.69999999425</v>
      </c>
      <c r="S121" s="48">
        <v>822019.61</v>
      </c>
      <c r="T121" s="48">
        <v>22980.43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55"/>
    </row>
    <row r="122" spans="2:35" s="13" customFormat="1" ht="12.75" customHeight="1" x14ac:dyDescent="0.2">
      <c r="B122" s="27"/>
      <c r="C122" s="22"/>
      <c r="D122" s="25" t="s">
        <v>85</v>
      </c>
      <c r="E122" s="20"/>
      <c r="F122" s="20"/>
      <c r="G122" s="26"/>
      <c r="H122" s="26"/>
      <c r="I122" s="26"/>
      <c r="J122" s="26"/>
      <c r="K122" s="26"/>
      <c r="L122" s="26"/>
      <c r="M122" s="26"/>
      <c r="N122" s="26"/>
      <c r="O122" s="20"/>
      <c r="P122" s="20"/>
      <c r="Q122" s="20"/>
      <c r="R122" s="20"/>
      <c r="S122" s="48">
        <v>14629324.109999999</v>
      </c>
      <c r="T122" s="48">
        <v>3686720.5742000001</v>
      </c>
      <c r="U122" s="48">
        <v>63005497.389999993</v>
      </c>
      <c r="V122" s="48">
        <v>14013330.630619997</v>
      </c>
      <c r="W122" s="48">
        <v>98985359.180000007</v>
      </c>
      <c r="X122" s="48">
        <v>20830412.57</v>
      </c>
      <c r="Y122" s="48">
        <v>65668590.790000007</v>
      </c>
      <c r="Z122" s="48">
        <v>13262310.120000001</v>
      </c>
      <c r="AA122" s="48"/>
      <c r="AB122" s="48"/>
      <c r="AC122" s="48"/>
      <c r="AD122" s="48"/>
      <c r="AE122" s="48"/>
      <c r="AF122" s="48"/>
      <c r="AG122" s="48"/>
      <c r="AH122" s="48"/>
      <c r="AI122" s="55"/>
    </row>
    <row r="123" spans="2:35" s="13" customFormat="1" ht="12" customHeight="1" x14ac:dyDescent="0.2">
      <c r="B123" s="27"/>
      <c r="C123" s="22"/>
      <c r="D123" s="25"/>
      <c r="E123" s="20"/>
      <c r="F123" s="20"/>
      <c r="G123" s="20"/>
      <c r="H123" s="20"/>
      <c r="I123" s="20"/>
      <c r="J123" s="20"/>
      <c r="K123" s="36"/>
      <c r="L123" s="36"/>
      <c r="M123" s="36"/>
      <c r="N123" s="36"/>
      <c r="O123" s="20"/>
      <c r="P123" s="20"/>
      <c r="Q123" s="20"/>
      <c r="R123" s="20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55"/>
    </row>
    <row r="124" spans="2:35" s="24" customFormat="1" ht="12" customHeight="1" x14ac:dyDescent="0.2">
      <c r="B124" s="28" t="s">
        <v>54</v>
      </c>
      <c r="C124" s="15"/>
      <c r="D124" s="16"/>
      <c r="E124" s="17">
        <f t="shared" ref="E124:AH124" si="21">+E59+E9</f>
        <v>995123556.32584357</v>
      </c>
      <c r="F124" s="18">
        <f t="shared" si="21"/>
        <v>280027065.95339358</v>
      </c>
      <c r="G124" s="17">
        <f t="shared" si="21"/>
        <v>414254401.49382007</v>
      </c>
      <c r="H124" s="18">
        <f t="shared" si="21"/>
        <v>470478501.35209787</v>
      </c>
      <c r="I124" s="17">
        <f t="shared" si="21"/>
        <v>494177864.54048312</v>
      </c>
      <c r="J124" s="18">
        <f t="shared" si="21"/>
        <v>498833626.47063828</v>
      </c>
      <c r="K124" s="18">
        <f t="shared" si="21"/>
        <v>1696965727.634438</v>
      </c>
      <c r="L124" s="18">
        <f t="shared" si="21"/>
        <v>663357306.43196809</v>
      </c>
      <c r="M124" s="18">
        <f t="shared" si="21"/>
        <v>1123470917.6203055</v>
      </c>
      <c r="N124" s="18">
        <f t="shared" si="21"/>
        <v>1133843605.6003501</v>
      </c>
      <c r="O124" s="18">
        <f t="shared" si="21"/>
        <v>1194062155.7311513</v>
      </c>
      <c r="P124" s="18">
        <f t="shared" si="21"/>
        <v>1189516820.2940626</v>
      </c>
      <c r="Q124" s="18">
        <f t="shared" si="21"/>
        <v>1337158642.1179597</v>
      </c>
      <c r="R124" s="18">
        <f t="shared" si="21"/>
        <v>2165399585.1900697</v>
      </c>
      <c r="S124" s="18">
        <f t="shared" si="21"/>
        <v>8257321015.5591583</v>
      </c>
      <c r="T124" s="18">
        <f t="shared" si="21"/>
        <v>2667953826.1232052</v>
      </c>
      <c r="U124" s="18">
        <f t="shared" si="21"/>
        <v>1515325084.76121</v>
      </c>
      <c r="V124" s="18">
        <f t="shared" si="21"/>
        <v>5642029226.4168329</v>
      </c>
      <c r="W124" s="18">
        <f t="shared" si="21"/>
        <v>5519049545.7428493</v>
      </c>
      <c r="X124" s="18">
        <f t="shared" si="21"/>
        <v>10095613241.689342</v>
      </c>
      <c r="Y124" s="18">
        <f t="shared" si="21"/>
        <v>11927061751.364532</v>
      </c>
      <c r="Z124" s="18">
        <f t="shared" si="21"/>
        <v>11436847903.864538</v>
      </c>
      <c r="AA124" s="18">
        <f t="shared" si="21"/>
        <v>18534316905.236515</v>
      </c>
      <c r="AB124" s="18">
        <f t="shared" si="21"/>
        <v>13074815219.469353</v>
      </c>
      <c r="AC124" s="18">
        <f t="shared" si="21"/>
        <v>1681059750.8122001</v>
      </c>
      <c r="AD124" s="18">
        <f t="shared" si="21"/>
        <v>430435493.99000001</v>
      </c>
      <c r="AE124" s="18">
        <f t="shared" si="21"/>
        <v>2111495244.7999997</v>
      </c>
      <c r="AF124" s="18">
        <f t="shared" si="21"/>
        <v>1640167311.9935513</v>
      </c>
      <c r="AG124" s="18">
        <f t="shared" si="21"/>
        <v>46298441.109999999</v>
      </c>
      <c r="AH124" s="18">
        <f t="shared" si="21"/>
        <v>1686465753.1000001</v>
      </c>
      <c r="AI124" s="55"/>
    </row>
    <row r="125" spans="2:35" ht="12" customHeight="1" thickBot="1" x14ac:dyDescent="0.25">
      <c r="B125" s="29"/>
      <c r="C125" s="30"/>
      <c r="D125" s="31"/>
      <c r="E125" s="32"/>
      <c r="F125" s="32"/>
      <c r="G125" s="32"/>
      <c r="H125" s="32"/>
      <c r="I125" s="32"/>
      <c r="J125" s="32"/>
      <c r="K125" s="38"/>
      <c r="L125" s="38"/>
      <c r="M125" s="38"/>
      <c r="N125" s="38"/>
      <c r="O125" s="42"/>
      <c r="P125" s="42"/>
      <c r="Q125" s="42"/>
      <c r="R125" s="42"/>
      <c r="S125" s="49"/>
      <c r="T125" s="49"/>
      <c r="U125" s="49"/>
      <c r="V125" s="49"/>
      <c r="W125" s="49"/>
      <c r="X125" s="49"/>
      <c r="Y125" s="49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7" spans="2:35" x14ac:dyDescent="0.2">
      <c r="C127" s="34" t="s">
        <v>59</v>
      </c>
      <c r="Q127" s="45"/>
      <c r="S127" s="45"/>
      <c r="U127" s="50"/>
      <c r="W127" s="50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2:35" x14ac:dyDescent="0.2">
      <c r="D128" s="39" t="s">
        <v>114</v>
      </c>
      <c r="I128" s="35"/>
      <c r="J128" s="35"/>
      <c r="Q128" s="45"/>
      <c r="R128" s="45"/>
      <c r="S128" s="45"/>
      <c r="T128" s="45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</row>
  </sheetData>
  <mergeCells count="14">
    <mergeCell ref="AA6:AB6"/>
    <mergeCell ref="AC6:AH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8:J11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2022-03-28T16:05:24Z</dcterms:modified>
</cp:coreProperties>
</file>